
<file path=[Content_Types].xml><?xml version="1.0" encoding="utf-8"?>
<Types xmlns="http://schemas.openxmlformats.org/package/2006/content-types">
  <Override PartName="/xl/activeX/activeX4.bin" ContentType="application/vnd.ms-office.activeX"/>
  <Override PartName="/xl/worksheets/sheet13.xml" ContentType="application/vnd.openxmlformats-officedocument.spreadsheetml.worksheet+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style6.xml" ContentType="application/vnd.ms-office.chartstyle+xml"/>
  <Override PartName="/xl/charts/colors17.xml" ContentType="application/vnd.ms-office.chartcolorstyle+xml"/>
  <Override PartName="/xl/charts/style18.xml" ContentType="application/vnd.ms-office.chartstyle+xml"/>
  <Override PartName="/xl/worksheets/sheet7.xml" ContentType="application/vnd.openxmlformats-officedocument.spreadsheetml.worksheet+xml"/>
  <Override PartName="/xl/activeX/activeX5.xml" ContentType="application/vnd.ms-office.activeX+xml"/>
  <Override PartName="/xl/pivotTables/pivotTable2.xml" ContentType="application/vnd.openxmlformats-officedocument.spreadsheetml.pivotTable+xml"/>
  <Override PartName="/xl/charts/colors24.xml" ContentType="application/vnd.ms-office.chartcolorstyle+xml"/>
  <Override PartName="/xl/charts/style25.xml" ContentType="application/vnd.ms-office.chartstyle+xml"/>
  <Default Extension="xml" ContentType="application/xml"/>
  <Override PartName="/xl/drawings/drawing2.xml" ContentType="application/vnd.openxmlformats-officedocument.drawing+xml"/>
  <Override PartName="/xl/charts/style2.xml" ContentType="application/vnd.ms-office.chartstyle+xml"/>
  <Override PartName="/xl/charts/colors13.xml" ContentType="application/vnd.ms-office.chartcolorstyle+xml"/>
  <Override PartName="/xl/charts/colors9.xml" ContentType="application/vnd.ms-office.chartcolorstyle+xml"/>
  <Override PartName="/xl/charts/style14.xml" ContentType="application/vnd.ms-office.chartstyle+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activeX/activeX1.xml" ContentType="application/vnd.ms-office.activeX+xml"/>
  <Override PartName="/xl/charts/colors20.xml" ContentType="application/vnd.ms-office.chartcolorstyle+xml"/>
  <Override PartName="/xl/charts/style21.xml" ContentType="application/vnd.ms-office.chartstyle+xml"/>
  <Override PartName="/xl/charts/chart16.xml" ContentType="application/vnd.openxmlformats-officedocument.drawingml.chart+xml"/>
  <Override PartName="/xl/charts/style10.xml" ContentType="application/vnd.ms-office.chartstyle+xml"/>
  <Override PartName="/xl/charts/colors5.xml" ContentType="application/vnd.ms-office.chartcolorstyle+xml"/>
  <Override PartName="/xl/pivotCache/pivotCacheRecords4.xml" ContentType="application/vnd.openxmlformats-officedocument.spreadsheetml.pivotCacheRecords+xml"/>
  <Override PartName="/xl/sharedStrings.xml" ContentType="application/vnd.openxmlformats-officedocument.spreadsheetml.sharedStrings+xml"/>
  <Override PartName="/xl/charts/chart23.xml" ContentType="application/vnd.openxmlformats-officedocument.drawingml.chart+xml"/>
  <Override PartName="/xl/activeX/activeX5.bin" ContentType="application/vnd.ms-office.activeX"/>
  <Override PartName="/xl/charts/chart9.xml" ContentType="application/vnd.openxmlformats-officedocument.drawingml.chart+xml"/>
  <Override PartName="/xl/charts/chart12.xml" ContentType="application/vnd.openxmlformats-officedocument.drawingml.chart+xml"/>
  <Override PartName="/xl/charts/colors1.xml" ContentType="application/vnd.ms-office.chartcolorstyle+xml"/>
  <Override PartName="/xl/worksheets/sheet16.xml" ContentType="application/vnd.openxmlformats-officedocument.spreadsheetml.worksheet+xml"/>
  <Default Extension="bin" ContentType="application/vnd.openxmlformats-officedocument.spreadsheetml.printerSettings"/>
  <Override PartName="/xl/activeX/activeX3.bin" ContentType="application/vnd.ms-office.activeX"/>
  <Override PartName="/xl/charts/chart7.xml" ContentType="application/vnd.openxmlformats-officedocument.drawingml.chart+xml"/>
  <Override PartName="/xl/charts/chart10.xml" ContentType="application/vnd.openxmlformats-officedocument.drawingml.chart+xml"/>
  <Override PartName="/xl/charts/style9.xml" ContentType="application/vnd.ms-office.chartstyle+xml"/>
  <Override PartName="/xl/worksheets/sheet14.xml" ContentType="application/vnd.openxmlformats-officedocument.spreadsheetml.worksheet+xml"/>
  <Override PartName="/xl/activeX/activeX1.bin" ContentType="application/vnd.ms-office.activeX"/>
  <Override PartName="/xl/charts/chart5.xml" ContentType="application/vnd.openxmlformats-officedocument.drawingml.chart+xml"/>
  <Override PartName="/xl/pivotTables/pivotTable3.xml" ContentType="application/vnd.openxmlformats-officedocument.spreadsheetml.pivotTable+xml"/>
  <Override PartName="/xl/drawings/drawing7.xml" ContentType="application/vnd.openxmlformats-officedocument.drawing+xml"/>
  <Override PartName="/xl/charts/style19.xml" ContentType="application/vnd.ms-office.chartstyle+xml"/>
  <Override PartName="/xl/charts/style7.xml" ContentType="application/vnd.ms-office.chartstyle+xml"/>
  <Override PartName="/xl/charts/colors18.xml" ContentType="application/vnd.ms-office.chartcolorsty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activeX/activeX6.xml" ContentType="application/vnd.ms-office.activeX+xml"/>
  <Default Extension="emf" ContentType="image/x-emf"/>
  <Override PartName="/xl/charts/chart3.xml" ContentType="application/vnd.openxmlformats-officedocument.drawingml.chart+xml"/>
  <Override PartName="/xl/pivotTables/pivotTable1.xml" ContentType="application/vnd.openxmlformats-officedocument.spreadsheetml.pivotTable+xml"/>
  <Override PartName="/xl/drawings/drawing5.xml" ContentType="application/vnd.openxmlformats-officedocument.drawing+xml"/>
  <Override PartName="/xl/theme/themeOverride1.xml" ContentType="application/vnd.openxmlformats-officedocument.themeOverride+xml"/>
  <Override PartName="/xl/charts/style17.xml" ContentType="application/vnd.ms-office.chartstyle+xml"/>
  <Override PartName="/xl/charts/style26.xml" ContentType="application/vnd.ms-office.chartstyle+xml"/>
  <Override PartName="/xl/charts/style5.xml" ContentType="application/vnd.ms-office.chartstyle+xml"/>
  <Override PartName="/xl/charts/colors16.xml" ContentType="application/vnd.ms-office.chartcolorstyle+xml"/>
  <Override PartName="/xl/charts/colors25.xml" ContentType="application/vnd.ms-office.chartcolorstyle+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activeX/activeX2.xml" ContentType="application/vnd.ms-office.activeX+xml"/>
  <Override PartName="/xl/activeX/activeX4.xml" ContentType="application/vnd.ms-office.activeX+xml"/>
  <Override PartName="/xl/charts/chart1.xml" ContentType="application/vnd.openxmlformats-officedocument.drawingml.chart+xml"/>
  <Override PartName="/xl/drawings/drawing3.xml" ContentType="application/vnd.openxmlformats-officedocument.drawing+xml"/>
  <Override PartName="/xl/charts/colors8.xml" ContentType="application/vnd.ms-office.chartcolorstyle+xml"/>
  <Override PartName="/xl/charts/style15.xml" ContentType="application/vnd.ms-office.chartstyle+xml"/>
  <Override PartName="/xl/charts/style24.xml" ContentType="application/vnd.ms-office.chartstyle+xml"/>
  <Override PartName="/xl/charts/style3.xml" ContentType="application/vnd.ms-office.chartstyle+xml"/>
  <Override PartName="/xl/charts/style1.xml" ContentType="application/vnd.ms-office.chartstyle+xml"/>
  <Override PartName="/xl/charts/colors14.xml" ContentType="application/vnd.ms-office.chartcolorstyle+xml"/>
  <Override PartName="/xl/charts/colors23.xml" ContentType="application/vnd.ms-office.chartcolorstyle+xml"/>
  <Override PartName="/docProps/app.xml" ContentType="application/vnd.openxmlformats-officedocument.extended-properties+xml"/>
  <Override PartName="/xl/worksheets/sheet2.xml" ContentType="application/vnd.openxmlformats-officedocument.spreadsheetml.worksheet+xml"/>
  <Override PartName="/xl/pivotCache/pivotCacheDefinition3.xml" ContentType="application/vnd.openxmlformats-officedocument.spreadsheetml.pivotCacheDefinition+xml"/>
  <Override PartName="/xl/drawings/drawing1.xml" ContentType="application/vnd.openxmlformats-officedocument.drawing+xml"/>
  <Override PartName="/xl/charts/chart19.xml" ContentType="application/vnd.openxmlformats-officedocument.drawingml.chart+xml"/>
  <Override PartName="/xl/charts/colors6.xml" ContentType="application/vnd.ms-office.chartcolorstyle+xml"/>
  <Override PartName="/xl/charts/style13.xml" ContentType="application/vnd.ms-office.chartstyle+xml"/>
  <Override PartName="/xl/charts/style22.xml" ContentType="application/vnd.ms-office.chartstyle+xml"/>
  <Override PartName="/xl/charts/colors21.xml" ContentType="application/vnd.ms-office.chartcolorstyle+xml"/>
  <Override PartName="/xl/charts/colors12.xml" ContentType="application/vnd.ms-office.chartcolorstyle+xml"/>
  <Override PartName="/xl/pivotCache/pivotCacheDefinition1.xml" ContentType="application/vnd.openxmlformats-officedocument.spreadsheetml.pivotCacheDefinition+xml"/>
  <Default Extension="vml" ContentType="application/vnd.openxmlformats-officedocument.vmlDrawing"/>
  <Override PartName="/xl/charts/chart17.xml" ContentType="application/vnd.openxmlformats-officedocument.drawingml.chart+xml"/>
  <Override PartName="/xl/charts/chart26.xml" ContentType="application/vnd.openxmlformats-officedocument.drawingml.chart+xml"/>
  <Override PartName="/xl/calcChain.xml" ContentType="application/vnd.openxmlformats-officedocument.spreadsheetml.calcChain+xml"/>
  <Override PartName="/xl/charts/colors4.xml" ContentType="application/vnd.ms-office.chartcolorstyle+xml"/>
  <Override PartName="/xl/charts/colors10.xml" ContentType="application/vnd.ms-office.chartcolorstyle+xml"/>
  <Override PartName="/xl/charts/style11.xml" ContentType="application/vnd.ms-office.chartstyle+xml"/>
  <Override PartName="/xl/charts/style20.xml" ContentType="application/vnd.ms-office.chartstyle+xml"/>
  <Override PartName="/xl/pivotCache/pivotCacheRecords3.xml" ContentType="application/vnd.openxmlformats-officedocument.spreadsheetml.pivotCacheRecords+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olors2.xml" ContentType="application/vnd.ms-office.chartcolorstyle+xml"/>
  <Override PartName="/xl/pivotCache/pivotCacheRecords1.xml" ContentType="application/vnd.openxmlformats-officedocument.spreadsheetml.pivotCacheRecords+xml"/>
  <Override PartName="/xl/activeX/activeX6.bin" ContentType="application/vnd.ms-office.activeX"/>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activeX/activeX2.bin" ContentType="application/vnd.ms-office.activeX"/>
  <Override PartName="/xl/charts/chart6.xml" ContentType="application/vnd.openxmlformats-officedocument.drawingml.chart+xml"/>
  <Override PartName="/xl/charts/chart20.xml" ContentType="application/vnd.openxmlformats-officedocument.drawingml.chart+xml"/>
  <Override PartName="/xl/charts/style8.xml" ContentType="application/vnd.ms-office.chartstyle+xml"/>
  <Override PartName="/xl/charts/colors19.xml" ContentType="application/vnd.ms-office.chartcolorstyle+xml"/>
  <Override PartName="/xl/worksheets/sheet9.xml" ContentType="application/vnd.openxmlformats-officedocument.spreadsheetml.worksheet+xml"/>
  <Override PartName="/xl/theme/theme1.xml" ContentType="application/vnd.openxmlformats-officedocument.theme+xml"/>
  <Override PartName="/xl/activeX/activeX7.xml" ContentType="application/vnd.ms-office.activeX+xml"/>
  <Override PartName="/xl/pivotTables/pivotTable4.xml" ContentType="application/vnd.openxmlformats-officedocument.spreadsheetml.pivotTable+xml"/>
  <Override PartName="/xl/drawings/drawing8.xml" ContentType="application/vnd.openxmlformats-officedocument.drawing+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style4.xml" ContentType="application/vnd.ms-office.chartstyle+xml"/>
  <Override PartName="/xl/charts/colors26.xml" ContentType="application/vnd.ms-office.chartcolorstyle+xml"/>
  <Override PartName="/xl/charts/colors15.xml" ContentType="application/vnd.ms-office.chartcolorstyle+xml"/>
  <Override PartName="/xl/charts/style16.xml" ContentType="application/vnd.ms-office.chartstyle+xml"/>
  <Default Extension="rels" ContentType="application/vnd.openxmlformats-package.relationships+xml"/>
  <Override PartName="/xl/worksheets/sheet5.xml" ContentType="application/vnd.openxmlformats-officedocument.spreadsheetml.worksheet+xml"/>
  <Override PartName="/xl/pivotCache/pivotCacheDefinition4.xml" ContentType="application/vnd.openxmlformats-officedocument.spreadsheetml.pivotCacheDefinition+xml"/>
  <Override PartName="/xl/activeX/activeX3.xml" ContentType="application/vnd.ms-office.activeX+xml"/>
  <Override PartName="/xl/charts/colors22.xml" ContentType="application/vnd.ms-office.chartcolorstyle+xml"/>
  <Override PartName="/xl/charts/style23.xml" ContentType="application/vnd.ms-office.chartstyle+xml"/>
  <Override PartName="/xl/charts/chart18.xml" ContentType="application/vnd.openxmlformats-officedocument.drawingml.chart+xml"/>
  <Override PartName="/xl/charts/colors11.xml" ContentType="application/vnd.ms-office.chartcolorstyle+xml"/>
  <Override PartName="/xl/charts/colors7.xml" ContentType="application/vnd.ms-office.chartcolorstyle+xml"/>
  <Override PartName="/xl/charts/style12.xml" ContentType="application/vnd.ms-office.chartstyle+xml"/>
  <Override PartName="/xl/worksheets/sheet1.xml" ContentType="application/vnd.openxmlformats-officedocument.spreadsheetml.worksheet+xml"/>
  <Override PartName="/xl/charts/chart25.xml" ContentType="application/vnd.openxmlformats-officedocument.drawingml.chart+xml"/>
  <Override PartName="/xl/activeX/activeX7.bin" ContentType="application/vnd.ms-office.activeX"/>
  <Override PartName="/xl/charts/chart14.xml" ContentType="application/vnd.openxmlformats-officedocument.drawingml.chart+xml"/>
  <Override PartName="/xl/charts/colors3.xml" ContentType="application/vnd.ms-office.chartcolorstyle+xml"/>
  <Override PartName="/xl/pivotCache/pivotCacheRecords2.xml" ContentType="application/vnd.openxmlformats-officedocument.spreadsheetml.pivotCacheRecords+xml"/>
  <Override PartName="/xl/charts/chart21.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20370" yWindow="-3150" windowWidth="29040" windowHeight="15720" tabRatio="593"/>
  </bookViews>
  <sheets>
    <sheet name="1. Participation+Score Master" sheetId="9" r:id="rId1"/>
    <sheet name="Graphs" sheetId="19" state="hidden" r:id="rId2"/>
    <sheet name="SLOT" sheetId="15" state="hidden" r:id="rId3"/>
    <sheet name="Pivot 2" sheetId="23" state="hidden" r:id="rId4"/>
    <sheet name="Pivot 3" sheetId="24" state="hidden" r:id="rId5"/>
    <sheet name="2. Priority Combined" sheetId="20" r:id="rId6"/>
    <sheet name="Priority Per CSM" sheetId="26" state="hidden" r:id="rId7"/>
    <sheet name="Point of Focus" sheetId="25" state="hidden" r:id="rId8"/>
    <sheet name="PIVOT1" sheetId="21" state="hidden" r:id="rId9"/>
    <sheet name="Breakdown -Count" sheetId="14" state="hidden" r:id="rId10"/>
    <sheet name="Count Data" sheetId="18" state="hidden" r:id="rId11"/>
    <sheet name="Breakdown-%" sheetId="16" state="hidden" r:id="rId12"/>
    <sheet name="Breakdown-data" sheetId="17" state="hidden" r:id="rId13"/>
    <sheet name="3. SUMMARY" sheetId="27" r:id="rId14"/>
    <sheet name="4. RECOMMENDATIONS" sheetId="6" r:id="rId15"/>
    <sheet name="Qs to CCC" sheetId="13" r:id="rId16"/>
  </sheets>
  <definedNames>
    <definedName name="_xlnm._FilterDatabase" localSheetId="5" hidden="1">'2. Priority Combined'!$A$3:$N$70</definedName>
    <definedName name="_xlnm._FilterDatabase" localSheetId="9" hidden="1">'Breakdown -Count'!$A$3:$N$395</definedName>
    <definedName name="_xlnm._FilterDatabase" localSheetId="11" hidden="1">'Breakdown-%'!$A$3:$P$395</definedName>
    <definedName name="_xlnm._FilterDatabase" localSheetId="12" hidden="1">'Breakdown-data'!$A$3:$N$398</definedName>
    <definedName name="_xlnm._FilterDatabase" localSheetId="10" hidden="1">'Count Data'!$A$3:$O$414</definedName>
    <definedName name="_xlnm._FilterDatabase" localSheetId="6" hidden="1">'Priority Per CSM'!$A$3:$N$70</definedName>
  </definedNames>
  <calcPr calcId="125725"/>
  <pivotCaches>
    <pivotCache cacheId="0" r:id="rId17"/>
    <pivotCache cacheId="1" r:id="rId18"/>
    <pivotCache cacheId="2" r:id="rId19"/>
    <pivotCache cacheId="3" r:id="rId20"/>
  </pivotCaches>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87" i="27"/>
  <c r="D186"/>
  <c r="D185"/>
  <c r="D184"/>
  <c r="D183"/>
  <c r="D182"/>
  <c r="D181"/>
  <c r="D176"/>
  <c r="D175"/>
  <c r="D174"/>
  <c r="D173"/>
  <c r="D172"/>
  <c r="D171"/>
  <c r="D170"/>
  <c r="D166"/>
  <c r="D165"/>
  <c r="D164"/>
  <c r="D163"/>
  <c r="D162"/>
  <c r="D161"/>
  <c r="D160"/>
  <c r="F317" i="26"/>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R148"/>
  <c r="F148"/>
  <c r="R147"/>
  <c r="F147"/>
  <c r="R146"/>
  <c r="F146"/>
  <c r="R145"/>
  <c r="F145"/>
  <c r="R144"/>
  <c r="F144"/>
  <c r="R143"/>
  <c r="F143"/>
  <c r="R142"/>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R78"/>
  <c r="F78"/>
  <c r="R77"/>
  <c r="F77"/>
  <c r="R76"/>
  <c r="F76"/>
  <c r="R75"/>
  <c r="F75"/>
  <c r="R74"/>
  <c r="F74"/>
  <c r="R73"/>
  <c r="F73"/>
  <c r="R72"/>
  <c r="F72"/>
  <c r="F71"/>
  <c r="J70"/>
  <c r="I70"/>
  <c r="H70"/>
  <c r="G70"/>
  <c r="F70"/>
  <c r="J69"/>
  <c r="I69"/>
  <c r="H69"/>
  <c r="G69"/>
  <c r="F69"/>
  <c r="J68"/>
  <c r="I68"/>
  <c r="H68"/>
  <c r="G68"/>
  <c r="F68"/>
  <c r="J67"/>
  <c r="I67"/>
  <c r="H67"/>
  <c r="G67"/>
  <c r="F67"/>
  <c r="J66"/>
  <c r="I66"/>
  <c r="H66"/>
  <c r="G66"/>
  <c r="F66"/>
  <c r="J65"/>
  <c r="I65"/>
  <c r="H65"/>
  <c r="G65"/>
  <c r="F65"/>
  <c r="J64"/>
  <c r="I64"/>
  <c r="H64"/>
  <c r="G64"/>
  <c r="F64"/>
  <c r="J63"/>
  <c r="I63"/>
  <c r="H63"/>
  <c r="G63"/>
  <c r="F63"/>
  <c r="J62"/>
  <c r="I62"/>
  <c r="H62"/>
  <c r="G62"/>
  <c r="F62"/>
  <c r="J61"/>
  <c r="I61"/>
  <c r="H61"/>
  <c r="G61"/>
  <c r="F61"/>
  <c r="J60"/>
  <c r="I60"/>
  <c r="H60"/>
  <c r="G60"/>
  <c r="F60"/>
  <c r="J59"/>
  <c r="I59"/>
  <c r="H59"/>
  <c r="G59"/>
  <c r="F59"/>
  <c r="J58"/>
  <c r="I58"/>
  <c r="H58"/>
  <c r="G58"/>
  <c r="F58"/>
  <c r="J57"/>
  <c r="I57"/>
  <c r="H57"/>
  <c r="G57"/>
  <c r="F57"/>
  <c r="J56"/>
  <c r="I56"/>
  <c r="H56"/>
  <c r="G56"/>
  <c r="F56"/>
  <c r="J55"/>
  <c r="I55"/>
  <c r="H55"/>
  <c r="G55"/>
  <c r="F55"/>
  <c r="J54"/>
  <c r="I54"/>
  <c r="H54"/>
  <c r="G54"/>
  <c r="F54"/>
  <c r="J53"/>
  <c r="I53"/>
  <c r="H53"/>
  <c r="G53"/>
  <c r="F53"/>
  <c r="J52"/>
  <c r="I52"/>
  <c r="H52"/>
  <c r="G52"/>
  <c r="F52"/>
  <c r="J51"/>
  <c r="I51"/>
  <c r="H51"/>
  <c r="G51"/>
  <c r="F51"/>
  <c r="J50"/>
  <c r="I50"/>
  <c r="H50"/>
  <c r="G50"/>
  <c r="F50"/>
  <c r="J49"/>
  <c r="I49"/>
  <c r="H49"/>
  <c r="G49"/>
  <c r="F49"/>
  <c r="J48"/>
  <c r="I48"/>
  <c r="H48"/>
  <c r="G48"/>
  <c r="F48"/>
  <c r="J47"/>
  <c r="I47"/>
  <c r="H47"/>
  <c r="G47"/>
  <c r="F47"/>
  <c r="J46"/>
  <c r="I46"/>
  <c r="H46"/>
  <c r="G46"/>
  <c r="F46"/>
  <c r="J45"/>
  <c r="I45"/>
  <c r="H45"/>
  <c r="G45"/>
  <c r="F45"/>
  <c r="J44"/>
  <c r="I44"/>
  <c r="H44"/>
  <c r="G44"/>
  <c r="F44"/>
  <c r="J43"/>
  <c r="I43"/>
  <c r="H43"/>
  <c r="G43"/>
  <c r="F43"/>
  <c r="J42"/>
  <c r="I42"/>
  <c r="H42"/>
  <c r="G42"/>
  <c r="F42"/>
  <c r="J41"/>
  <c r="I41"/>
  <c r="H41"/>
  <c r="G41"/>
  <c r="F41"/>
  <c r="J40"/>
  <c r="I40"/>
  <c r="H40"/>
  <c r="G40"/>
  <c r="F40"/>
  <c r="J39"/>
  <c r="I39"/>
  <c r="H39"/>
  <c r="G39"/>
  <c r="F39"/>
  <c r="J38"/>
  <c r="I38"/>
  <c r="H38"/>
  <c r="G38"/>
  <c r="F38"/>
  <c r="J37"/>
  <c r="I37"/>
  <c r="H37"/>
  <c r="G37"/>
  <c r="F37"/>
  <c r="J36"/>
  <c r="I36"/>
  <c r="H36"/>
  <c r="G36"/>
  <c r="F36"/>
  <c r="J35"/>
  <c r="I35"/>
  <c r="H35"/>
  <c r="G35"/>
  <c r="F35"/>
  <c r="J34"/>
  <c r="I34"/>
  <c r="H34"/>
  <c r="G34"/>
  <c r="F34"/>
  <c r="J33"/>
  <c r="I33"/>
  <c r="H33"/>
  <c r="G33"/>
  <c r="F33"/>
  <c r="J32"/>
  <c r="I32"/>
  <c r="H32"/>
  <c r="G32"/>
  <c r="F32"/>
  <c r="J31"/>
  <c r="I31"/>
  <c r="H31"/>
  <c r="G31"/>
  <c r="F31"/>
  <c r="J30"/>
  <c r="I30"/>
  <c r="H30"/>
  <c r="G30"/>
  <c r="F30"/>
  <c r="J29"/>
  <c r="I29"/>
  <c r="H29"/>
  <c r="G29"/>
  <c r="F29"/>
  <c r="J28"/>
  <c r="I28"/>
  <c r="H28"/>
  <c r="G28"/>
  <c r="F28"/>
  <c r="J27"/>
  <c r="I27"/>
  <c r="H27"/>
  <c r="G27"/>
  <c r="F27"/>
  <c r="J26"/>
  <c r="I26"/>
  <c r="H26"/>
  <c r="G26"/>
  <c r="F26"/>
  <c r="J25"/>
  <c r="I25"/>
  <c r="H25"/>
  <c r="G25"/>
  <c r="F25"/>
  <c r="J24"/>
  <c r="I24"/>
  <c r="H24"/>
  <c r="G24"/>
  <c r="F24"/>
  <c r="J23"/>
  <c r="I23"/>
  <c r="H23"/>
  <c r="G23"/>
  <c r="F23"/>
  <c r="J22"/>
  <c r="I22"/>
  <c r="H22"/>
  <c r="G22"/>
  <c r="F22"/>
  <c r="J21"/>
  <c r="I21"/>
  <c r="H21"/>
  <c r="G21"/>
  <c r="F21"/>
  <c r="J20"/>
  <c r="I20"/>
  <c r="H20"/>
  <c r="G20"/>
  <c r="F20"/>
  <c r="J19"/>
  <c r="I19"/>
  <c r="H19"/>
  <c r="G19"/>
  <c r="F19"/>
  <c r="J18"/>
  <c r="I18"/>
  <c r="H18"/>
  <c r="G18"/>
  <c r="F18"/>
  <c r="J17"/>
  <c r="I17"/>
  <c r="H17"/>
  <c r="G17"/>
  <c r="F17"/>
  <c r="J16"/>
  <c r="I16"/>
  <c r="H16"/>
  <c r="G16"/>
  <c r="F16"/>
  <c r="J15"/>
  <c r="I15"/>
  <c r="H15"/>
  <c r="G15"/>
  <c r="F15"/>
  <c r="J14"/>
  <c r="I14"/>
  <c r="H14"/>
  <c r="G14"/>
  <c r="F14"/>
  <c r="J13"/>
  <c r="I13"/>
  <c r="H13"/>
  <c r="G13"/>
  <c r="F13"/>
  <c r="J12"/>
  <c r="I12"/>
  <c r="H12"/>
  <c r="G12"/>
  <c r="F12"/>
  <c r="R11"/>
  <c r="J11"/>
  <c r="I11"/>
  <c r="H11"/>
  <c r="G11"/>
  <c r="F11"/>
  <c r="R10"/>
  <c r="J10"/>
  <c r="I10"/>
  <c r="H10"/>
  <c r="G10"/>
  <c r="F10"/>
  <c r="R9"/>
  <c r="J9"/>
  <c r="I9"/>
  <c r="H9"/>
  <c r="G9"/>
  <c r="F9"/>
  <c r="R8"/>
  <c r="J8"/>
  <c r="I8"/>
  <c r="H8"/>
  <c r="G8"/>
  <c r="F8"/>
  <c r="R7"/>
  <c r="J7"/>
  <c r="I7"/>
  <c r="H7"/>
  <c r="G7"/>
  <c r="F7"/>
  <c r="R6"/>
  <c r="J6"/>
  <c r="I6"/>
  <c r="H6"/>
  <c r="G6"/>
  <c r="F6"/>
  <c r="R5"/>
  <c r="J5"/>
  <c r="I5"/>
  <c r="H5"/>
  <c r="G5"/>
  <c r="F5"/>
  <c r="J4"/>
  <c r="I4"/>
  <c r="H4"/>
  <c r="G4"/>
  <c r="F4"/>
  <c r="K13" l="1"/>
  <c r="K15"/>
  <c r="M15" s="1"/>
  <c r="K17"/>
  <c r="K19"/>
  <c r="M19" s="1"/>
  <c r="K21"/>
  <c r="K23"/>
  <c r="M23" s="1"/>
  <c r="K25"/>
  <c r="K27"/>
  <c r="M27" s="1"/>
  <c r="K29"/>
  <c r="K31"/>
  <c r="M31" s="1"/>
  <c r="K33"/>
  <c r="K35"/>
  <c r="M35" s="1"/>
  <c r="K37"/>
  <c r="K39"/>
  <c r="M39" s="1"/>
  <c r="K41"/>
  <c r="K43"/>
  <c r="M43" s="1"/>
  <c r="K45"/>
  <c r="K47"/>
  <c r="M47" s="1"/>
  <c r="K49"/>
  <c r="K51"/>
  <c r="M51" s="1"/>
  <c r="K53"/>
  <c r="K55"/>
  <c r="M55" s="1"/>
  <c r="K57"/>
  <c r="K59"/>
  <c r="M59" s="1"/>
  <c r="K61"/>
  <c r="K63"/>
  <c r="M63" s="1"/>
  <c r="K6"/>
  <c r="K10"/>
  <c r="M10" s="1"/>
  <c r="M13"/>
  <c r="N13"/>
  <c r="N15"/>
  <c r="M17"/>
  <c r="N17"/>
  <c r="N19"/>
  <c r="M21"/>
  <c r="N21"/>
  <c r="N23"/>
  <c r="M25"/>
  <c r="N25"/>
  <c r="N27"/>
  <c r="M29"/>
  <c r="N29"/>
  <c r="N31"/>
  <c r="M33"/>
  <c r="N33"/>
  <c r="N35"/>
  <c r="M37"/>
  <c r="N37"/>
  <c r="N39"/>
  <c r="M41"/>
  <c r="N41"/>
  <c r="N43"/>
  <c r="M45"/>
  <c r="N45"/>
  <c r="N47"/>
  <c r="M49"/>
  <c r="N49"/>
  <c r="N51"/>
  <c r="M53"/>
  <c r="N53"/>
  <c r="N55"/>
  <c r="M57"/>
  <c r="N57"/>
  <c r="N59"/>
  <c r="M61"/>
  <c r="N61"/>
  <c r="N63"/>
  <c r="M6"/>
  <c r="N6"/>
  <c r="K7"/>
  <c r="M7" s="1"/>
  <c r="K8"/>
  <c r="M8" s="1"/>
  <c r="K11"/>
  <c r="M11" s="1"/>
  <c r="K12"/>
  <c r="M12" s="1"/>
  <c r="K14"/>
  <c r="M14" s="1"/>
  <c r="K16"/>
  <c r="M16" s="1"/>
  <c r="K18"/>
  <c r="M18" s="1"/>
  <c r="K20"/>
  <c r="M20" s="1"/>
  <c r="K22"/>
  <c r="M22" s="1"/>
  <c r="K24"/>
  <c r="M24" s="1"/>
  <c r="K26"/>
  <c r="M26" s="1"/>
  <c r="K28"/>
  <c r="M28" s="1"/>
  <c r="K30"/>
  <c r="M30" s="1"/>
  <c r="K32"/>
  <c r="M32" s="1"/>
  <c r="K34"/>
  <c r="M34" s="1"/>
  <c r="K36"/>
  <c r="M36" s="1"/>
  <c r="K38"/>
  <c r="M38" s="1"/>
  <c r="K40"/>
  <c r="M40" s="1"/>
  <c r="K42"/>
  <c r="M42" s="1"/>
  <c r="K44"/>
  <c r="M44" s="1"/>
  <c r="K46"/>
  <c r="M46" s="1"/>
  <c r="K48"/>
  <c r="M48" s="1"/>
  <c r="K50"/>
  <c r="M50" s="1"/>
  <c r="K52"/>
  <c r="M52" s="1"/>
  <c r="K54"/>
  <c r="M54" s="1"/>
  <c r="K56"/>
  <c r="M56" s="1"/>
  <c r="K58"/>
  <c r="M58" s="1"/>
  <c r="K60"/>
  <c r="M60" s="1"/>
  <c r="K62"/>
  <c r="M62" s="1"/>
  <c r="K64"/>
  <c r="M64" s="1"/>
  <c r="K4"/>
  <c r="M4" s="1"/>
  <c r="K5"/>
  <c r="M5" s="1"/>
  <c r="K9"/>
  <c r="M9" s="1"/>
  <c r="K65"/>
  <c r="M65" s="1"/>
  <c r="K66"/>
  <c r="M66" s="1"/>
  <c r="K67"/>
  <c r="M67" s="1"/>
  <c r="K68"/>
  <c r="M68" s="1"/>
  <c r="K69"/>
  <c r="M69" s="1"/>
  <c r="K70"/>
  <c r="M70" s="1"/>
  <c r="N7" l="1"/>
  <c r="N9"/>
  <c r="N5"/>
  <c r="N4"/>
  <c r="N10"/>
  <c r="N56"/>
  <c r="N48"/>
  <c r="N40"/>
  <c r="N32"/>
  <c r="N24"/>
  <c r="N16"/>
  <c r="N67"/>
  <c r="N60"/>
  <c r="N52"/>
  <c r="N44"/>
  <c r="N36"/>
  <c r="N28"/>
  <c r="N20"/>
  <c r="N12"/>
  <c r="N70"/>
  <c r="N66"/>
  <c r="N68"/>
  <c r="N69"/>
  <c r="N65"/>
  <c r="N64"/>
  <c r="N11"/>
  <c r="N62"/>
  <c r="N58"/>
  <c r="N54"/>
  <c r="N50"/>
  <c r="N46"/>
  <c r="N42"/>
  <c r="N38"/>
  <c r="N34"/>
  <c r="N30"/>
  <c r="N26"/>
  <c r="N22"/>
  <c r="N18"/>
  <c r="N14"/>
  <c r="N8"/>
  <c r="L9" i="25" l="1"/>
  <c r="L8"/>
  <c r="L7"/>
  <c r="L6"/>
  <c r="L5"/>
  <c r="L4"/>
  <c r="L3"/>
  <c r="H9"/>
  <c r="H8"/>
  <c r="H7"/>
  <c r="H6"/>
  <c r="H5"/>
  <c r="H4"/>
  <c r="H3"/>
  <c r="D9"/>
  <c r="D8"/>
  <c r="D7"/>
  <c r="D6"/>
  <c r="D5"/>
  <c r="D4"/>
  <c r="D3"/>
  <c r="R159" i="20"/>
  <c r="R158"/>
  <c r="R157"/>
  <c r="R156"/>
  <c r="R155"/>
  <c r="R154"/>
  <c r="R153"/>
  <c r="G8" i="24"/>
  <c r="G4"/>
  <c r="G7"/>
  <c r="G5"/>
  <c r="G9"/>
  <c r="G10"/>
  <c r="G6"/>
  <c r="R81" i="20" l="1"/>
  <c r="R80"/>
  <c r="R79"/>
  <c r="R78"/>
  <c r="R77"/>
  <c r="R76"/>
  <c r="R75"/>
  <c r="I7" i="23"/>
  <c r="I4"/>
  <c r="I5"/>
  <c r="I6"/>
  <c r="I8"/>
  <c r="I10"/>
  <c r="I9"/>
  <c r="R5" i="20"/>
  <c r="R6"/>
  <c r="R7"/>
  <c r="R8"/>
  <c r="R9"/>
  <c r="R10"/>
  <c r="R11"/>
  <c r="F255" l="1"/>
  <c r="F317"/>
  <c r="F167"/>
  <c r="F328"/>
  <c r="F211"/>
  <c r="F300"/>
  <c r="F280"/>
  <c r="F257"/>
  <c r="F242"/>
  <c r="F184"/>
  <c r="F259"/>
  <c r="F222"/>
  <c r="F316"/>
  <c r="F166"/>
  <c r="F327"/>
  <c r="F210"/>
  <c r="F299"/>
  <c r="F279"/>
  <c r="F195"/>
  <c r="F256"/>
  <c r="F241"/>
  <c r="F183"/>
  <c r="F298"/>
  <c r="F278"/>
  <c r="F240"/>
  <c r="F182"/>
  <c r="F165"/>
  <c r="F209"/>
  <c r="F297"/>
  <c r="F277"/>
  <c r="F239"/>
  <c r="F164"/>
  <c r="F326"/>
  <c r="F296"/>
  <c r="F276"/>
  <c r="F254"/>
  <c r="F181"/>
  <c r="F221"/>
  <c r="F163"/>
  <c r="F325"/>
  <c r="F208"/>
  <c r="F295"/>
  <c r="F275"/>
  <c r="F194"/>
  <c r="F180"/>
  <c r="F294"/>
  <c r="F274"/>
  <c r="F193"/>
  <c r="F253"/>
  <c r="F308"/>
  <c r="F220"/>
  <c r="F315"/>
  <c r="F162"/>
  <c r="F324"/>
  <c r="F207"/>
  <c r="F293"/>
  <c r="F273"/>
  <c r="F179"/>
  <c r="F219"/>
  <c r="F323"/>
  <c r="F206"/>
  <c r="F292"/>
  <c r="F272"/>
  <c r="F252"/>
  <c r="F238"/>
  <c r="F168"/>
  <c r="F258"/>
  <c r="F161"/>
  <c r="F237"/>
  <c r="F218"/>
  <c r="F160"/>
  <c r="F322"/>
  <c r="F205"/>
  <c r="F291"/>
  <c r="F271"/>
  <c r="F236"/>
  <c r="F178"/>
  <c r="F159"/>
  <c r="F204"/>
  <c r="F270"/>
  <c r="F177"/>
  <c r="F217"/>
  <c r="F314"/>
  <c r="F158"/>
  <c r="F203"/>
  <c r="F290"/>
  <c r="F269"/>
  <c r="F192"/>
  <c r="F251"/>
  <c r="F235"/>
  <c r="F176"/>
  <c r="F216"/>
  <c r="F157"/>
  <c r="F321"/>
  <c r="F202"/>
  <c r="F289"/>
  <c r="F268"/>
  <c r="F191"/>
  <c r="F250"/>
  <c r="F234"/>
  <c r="F175"/>
  <c r="F307"/>
  <c r="F156"/>
  <c r="F201"/>
  <c r="F288"/>
  <c r="F267"/>
  <c r="F249"/>
  <c r="F233"/>
  <c r="F306"/>
  <c r="F266"/>
  <c r="F248"/>
  <c r="F232"/>
  <c r="F313"/>
  <c r="F200"/>
  <c r="F287"/>
  <c r="F265"/>
  <c r="F190"/>
  <c r="F231"/>
  <c r="F174"/>
  <c r="F312"/>
  <c r="F155"/>
  <c r="F320"/>
  <c r="F199"/>
  <c r="F286"/>
  <c r="F264"/>
  <c r="F189"/>
  <c r="F247"/>
  <c r="F230"/>
  <c r="F311"/>
  <c r="F154"/>
  <c r="F285"/>
  <c r="F263"/>
  <c r="F229"/>
  <c r="F173"/>
  <c r="F305"/>
  <c r="F215"/>
  <c r="F284"/>
  <c r="F188"/>
  <c r="F228"/>
  <c r="F304"/>
  <c r="F214"/>
  <c r="F310"/>
  <c r="F153"/>
  <c r="F198"/>
  <c r="F283"/>
  <c r="F262"/>
  <c r="F187"/>
  <c r="F246"/>
  <c r="F227"/>
  <c r="F172"/>
  <c r="F303"/>
  <c r="F213"/>
  <c r="F309"/>
  <c r="F319"/>
  <c r="F197"/>
  <c r="F282"/>
  <c r="F261"/>
  <c r="F186"/>
  <c r="F245"/>
  <c r="F226"/>
  <c r="F171"/>
  <c r="F302"/>
  <c r="F225"/>
  <c r="F281"/>
  <c r="F260"/>
  <c r="F244"/>
  <c r="F224"/>
  <c r="F170"/>
  <c r="F301"/>
  <c r="F212"/>
  <c r="F152"/>
  <c r="F318"/>
  <c r="F196"/>
  <c r="F185"/>
  <c r="F243"/>
  <c r="F223"/>
  <c r="F169"/>
  <c r="F143"/>
  <c r="F123"/>
  <c r="F93"/>
  <c r="F82"/>
  <c r="F117"/>
  <c r="F76"/>
  <c r="F137"/>
  <c r="F97"/>
  <c r="F92"/>
  <c r="F105"/>
  <c r="F116"/>
  <c r="F142"/>
  <c r="F115"/>
  <c r="F91"/>
  <c r="F126"/>
  <c r="F104"/>
  <c r="F128"/>
  <c r="F122"/>
  <c r="F114"/>
  <c r="F136"/>
  <c r="F103"/>
  <c r="F113"/>
  <c r="F90"/>
  <c r="F81"/>
  <c r="F121"/>
  <c r="F112"/>
  <c r="F135"/>
  <c r="F96"/>
  <c r="F147"/>
  <c r="F89"/>
  <c r="F125"/>
  <c r="F120"/>
  <c r="F111"/>
  <c r="F134"/>
  <c r="F146"/>
  <c r="F144"/>
  <c r="F88"/>
  <c r="F84"/>
  <c r="F80"/>
  <c r="F110"/>
  <c r="F102"/>
  <c r="F79"/>
  <c r="F141"/>
  <c r="F119"/>
  <c r="F109"/>
  <c r="F87"/>
  <c r="F78"/>
  <c r="F140"/>
  <c r="F124"/>
  <c r="F83"/>
  <c r="F101"/>
  <c r="F133"/>
  <c r="F139"/>
  <c r="F108"/>
  <c r="F75"/>
  <c r="F132"/>
  <c r="F86"/>
  <c r="F100"/>
  <c r="F131"/>
  <c r="F99"/>
  <c r="F127"/>
  <c r="F77"/>
  <c r="F138"/>
  <c r="F95"/>
  <c r="F118"/>
  <c r="F74"/>
  <c r="F130"/>
  <c r="F94"/>
  <c r="F145"/>
  <c r="F98"/>
  <c r="F107"/>
  <c r="F129"/>
  <c r="F85"/>
  <c r="F106"/>
  <c r="C111" i="19" l="1"/>
  <c r="G111"/>
  <c r="F111"/>
  <c r="E111"/>
  <c r="D111"/>
  <c r="B111"/>
  <c r="B93"/>
  <c r="D93"/>
  <c r="E93"/>
  <c r="F93"/>
  <c r="G93"/>
  <c r="C93"/>
  <c r="G415" i="18" l="1"/>
  <c r="G416" s="1"/>
  <c r="H415"/>
  <c r="H416" s="1"/>
  <c r="I415"/>
  <c r="I416" s="1"/>
  <c r="J415"/>
  <c r="J416" s="1"/>
  <c r="K415"/>
  <c r="K416" s="1"/>
  <c r="G311"/>
  <c r="G312" s="1"/>
  <c r="H311"/>
  <c r="H312" s="1"/>
  <c r="I311"/>
  <c r="I312" s="1"/>
  <c r="J311"/>
  <c r="J312" s="1"/>
  <c r="K311"/>
  <c r="K312" s="1"/>
  <c r="G207"/>
  <c r="G208" s="1"/>
  <c r="H207"/>
  <c r="H208" s="1"/>
  <c r="I207"/>
  <c r="I208" s="1"/>
  <c r="J207"/>
  <c r="J208" s="1"/>
  <c r="K207"/>
  <c r="K208" s="1"/>
  <c r="K120"/>
  <c r="K121" s="1"/>
  <c r="G120"/>
  <c r="G121" s="1"/>
  <c r="H120"/>
  <c r="H121" s="1"/>
  <c r="I120"/>
  <c r="I121" s="1"/>
  <c r="J120"/>
  <c r="J121" s="1"/>
  <c r="H18"/>
  <c r="H19" s="1"/>
  <c r="I18"/>
  <c r="I19" s="1"/>
  <c r="J18"/>
  <c r="J19" s="1"/>
  <c r="K18"/>
  <c r="K19" s="1"/>
  <c r="G18"/>
  <c r="G19" s="1"/>
  <c r="H504"/>
  <c r="J504" s="1"/>
  <c r="H503"/>
  <c r="J503" s="1"/>
  <c r="H502"/>
  <c r="J502" s="1"/>
  <c r="H501"/>
  <c r="J501" s="1"/>
  <c r="H500"/>
  <c r="J500" s="1"/>
  <c r="H499"/>
  <c r="J499" s="1"/>
  <c r="H498"/>
  <c r="J498" s="1"/>
  <c r="H497"/>
  <c r="J497" s="1"/>
  <c r="H496"/>
  <c r="J496" s="1"/>
  <c r="H495"/>
  <c r="J495" s="1"/>
  <c r="H494"/>
  <c r="J494" s="1"/>
  <c r="H493"/>
  <c r="J493" s="1"/>
  <c r="H492"/>
  <c r="J492" s="1"/>
  <c r="H491"/>
  <c r="J491" s="1"/>
  <c r="H490"/>
  <c r="J490" s="1"/>
  <c r="H489"/>
  <c r="J489" s="1"/>
  <c r="H488"/>
  <c r="J488" s="1"/>
  <c r="H487"/>
  <c r="J487" s="1"/>
  <c r="H486"/>
  <c r="J486" s="1"/>
  <c r="H485"/>
  <c r="J485" s="1"/>
  <c r="H484"/>
  <c r="J484" s="1"/>
  <c r="H483"/>
  <c r="J483" s="1"/>
  <c r="H482"/>
  <c r="J482" s="1"/>
  <c r="H481"/>
  <c r="J481" s="1"/>
  <c r="H480"/>
  <c r="J480" s="1"/>
  <c r="H479"/>
  <c r="J479" s="1"/>
  <c r="H478"/>
  <c r="J478" s="1"/>
  <c r="H477"/>
  <c r="J477" s="1"/>
  <c r="H476"/>
  <c r="J476" s="1"/>
  <c r="H475"/>
  <c r="J475" s="1"/>
  <c r="H474"/>
  <c r="J474" s="1"/>
  <c r="H473"/>
  <c r="J473" s="1"/>
  <c r="H472"/>
  <c r="J472" s="1"/>
  <c r="H471"/>
  <c r="J471" s="1"/>
  <c r="H470"/>
  <c r="J470" s="1"/>
  <c r="H469"/>
  <c r="J469" s="1"/>
  <c r="H468"/>
  <c r="J468" s="1"/>
  <c r="H467"/>
  <c r="J467" s="1"/>
  <c r="H466"/>
  <c r="J466" s="1"/>
  <c r="H465"/>
  <c r="J465" s="1"/>
  <c r="H464"/>
  <c r="J464" s="1"/>
  <c r="H463"/>
  <c r="J463" s="1"/>
  <c r="H462"/>
  <c r="J462" s="1"/>
  <c r="H461"/>
  <c r="J461" s="1"/>
  <c r="H460"/>
  <c r="J460" s="1"/>
  <c r="H459"/>
  <c r="J459" s="1"/>
  <c r="H458"/>
  <c r="J458" s="1"/>
  <c r="H457"/>
  <c r="J457" s="1"/>
  <c r="H456"/>
  <c r="J456" s="1"/>
  <c r="H455"/>
  <c r="J455" s="1"/>
  <c r="H454"/>
  <c r="J454" s="1"/>
  <c r="H453"/>
  <c r="J453" s="1"/>
  <c r="H452"/>
  <c r="J452" s="1"/>
  <c r="H451"/>
  <c r="J451" s="1"/>
  <c r="H450"/>
  <c r="J450" s="1"/>
  <c r="H449"/>
  <c r="J449" s="1"/>
  <c r="H448"/>
  <c r="J448" s="1"/>
  <c r="H447"/>
  <c r="J447" s="1"/>
  <c r="H446"/>
  <c r="J446" s="1"/>
  <c r="H445"/>
  <c r="J445" s="1"/>
  <c r="H444"/>
  <c r="J444" s="1"/>
  <c r="H443"/>
  <c r="J443" s="1"/>
  <c r="H442"/>
  <c r="J442" s="1"/>
  <c r="H441"/>
  <c r="J441" s="1"/>
  <c r="H440"/>
  <c r="J440" s="1"/>
  <c r="H439"/>
  <c r="J439" s="1"/>
  <c r="H438"/>
  <c r="J438" s="1"/>
  <c r="H437"/>
  <c r="J437" s="1"/>
  <c r="H436"/>
  <c r="J436" s="1"/>
  <c r="H435"/>
  <c r="J435" s="1"/>
  <c r="H434"/>
  <c r="J434" s="1"/>
  <c r="H433"/>
  <c r="J433" s="1"/>
  <c r="H432"/>
  <c r="J432" s="1"/>
  <c r="H431"/>
  <c r="J431" s="1"/>
  <c r="H430"/>
  <c r="J430" s="1"/>
  <c r="H429"/>
  <c r="J429" s="1"/>
  <c r="H428"/>
  <c r="J428" s="1"/>
  <c r="H427"/>
  <c r="J427" s="1"/>
  <c r="H426"/>
  <c r="J426" s="1"/>
  <c r="H425"/>
  <c r="J425" s="1"/>
  <c r="H424"/>
  <c r="J424" s="1"/>
  <c r="H423"/>
  <c r="J423" s="1"/>
  <c r="H422"/>
  <c r="J422" s="1"/>
  <c r="H421"/>
  <c r="J421" s="1"/>
  <c r="L414"/>
  <c r="L413"/>
  <c r="O413" s="1"/>
  <c r="L412"/>
  <c r="N412" s="1"/>
  <c r="L411"/>
  <c r="O411" s="1"/>
  <c r="L410"/>
  <c r="N410" s="1"/>
  <c r="L409"/>
  <c r="O409" s="1"/>
  <c r="L408"/>
  <c r="N408" s="1"/>
  <c r="L407"/>
  <c r="O407" s="1"/>
  <c r="L406"/>
  <c r="N406" s="1"/>
  <c r="L405"/>
  <c r="O405" s="1"/>
  <c r="L404"/>
  <c r="N404" s="1"/>
  <c r="L403"/>
  <c r="O403" s="1"/>
  <c r="L402"/>
  <c r="N402" s="1"/>
  <c r="L401"/>
  <c r="O401" s="1"/>
  <c r="L400"/>
  <c r="N400" s="1"/>
  <c r="L399"/>
  <c r="O399" s="1"/>
  <c r="L398"/>
  <c r="N398" s="1"/>
  <c r="L397"/>
  <c r="O397" s="1"/>
  <c r="L396"/>
  <c r="N396" s="1"/>
  <c r="L395"/>
  <c r="O395" s="1"/>
  <c r="L394"/>
  <c r="N394" s="1"/>
  <c r="L393"/>
  <c r="O393" s="1"/>
  <c r="L392"/>
  <c r="N392" s="1"/>
  <c r="L391"/>
  <c r="O391" s="1"/>
  <c r="L390"/>
  <c r="N390" s="1"/>
  <c r="L389"/>
  <c r="O389" s="1"/>
  <c r="L388"/>
  <c r="N388" s="1"/>
  <c r="L387"/>
  <c r="O387" s="1"/>
  <c r="L386"/>
  <c r="N386" s="1"/>
  <c r="L385"/>
  <c r="O385" s="1"/>
  <c r="L384"/>
  <c r="N384" s="1"/>
  <c r="L383"/>
  <c r="O383" s="1"/>
  <c r="L382"/>
  <c r="N382" s="1"/>
  <c r="L381"/>
  <c r="O381" s="1"/>
  <c r="L380"/>
  <c r="N380" s="1"/>
  <c r="L379"/>
  <c r="O379" s="1"/>
  <c r="L378"/>
  <c r="N378" s="1"/>
  <c r="L377"/>
  <c r="O377" s="1"/>
  <c r="L376"/>
  <c r="N376" s="1"/>
  <c r="L375"/>
  <c r="O375" s="1"/>
  <c r="L374"/>
  <c r="N374" s="1"/>
  <c r="L373"/>
  <c r="O373" s="1"/>
  <c r="L372"/>
  <c r="N372" s="1"/>
  <c r="L371"/>
  <c r="O371" s="1"/>
  <c r="L370"/>
  <c r="N370" s="1"/>
  <c r="L369"/>
  <c r="O369" s="1"/>
  <c r="L368"/>
  <c r="N368" s="1"/>
  <c r="L367"/>
  <c r="O367" s="1"/>
  <c r="L366"/>
  <c r="N366" s="1"/>
  <c r="L365"/>
  <c r="O365" s="1"/>
  <c r="L364"/>
  <c r="N364" s="1"/>
  <c r="L363"/>
  <c r="O363" s="1"/>
  <c r="L362"/>
  <c r="N362" s="1"/>
  <c r="L361"/>
  <c r="O361" s="1"/>
  <c r="L360"/>
  <c r="N360" s="1"/>
  <c r="L359"/>
  <c r="O359" s="1"/>
  <c r="L358"/>
  <c r="N358" s="1"/>
  <c r="L357"/>
  <c r="O357" s="1"/>
  <c r="L356"/>
  <c r="N356" s="1"/>
  <c r="L355"/>
  <c r="O355" s="1"/>
  <c r="L354"/>
  <c r="N354" s="1"/>
  <c r="L353"/>
  <c r="O353" s="1"/>
  <c r="L352"/>
  <c r="N352" s="1"/>
  <c r="L351"/>
  <c r="O351" s="1"/>
  <c r="L350"/>
  <c r="N350" s="1"/>
  <c r="L349"/>
  <c r="O349" s="1"/>
  <c r="L348"/>
  <c r="N348" s="1"/>
  <c r="L347"/>
  <c r="O347" s="1"/>
  <c r="L346"/>
  <c r="N346" s="1"/>
  <c r="L345"/>
  <c r="O345" s="1"/>
  <c r="L344"/>
  <c r="N344" s="1"/>
  <c r="L343"/>
  <c r="O343" s="1"/>
  <c r="L342"/>
  <c r="N342" s="1"/>
  <c r="L341"/>
  <c r="O341" s="1"/>
  <c r="L340"/>
  <c r="N340" s="1"/>
  <c r="L339"/>
  <c r="O339" s="1"/>
  <c r="L338"/>
  <c r="L337"/>
  <c r="O337" s="1"/>
  <c r="L336"/>
  <c r="L335"/>
  <c r="O335" s="1"/>
  <c r="L334"/>
  <c r="L333"/>
  <c r="O333" s="1"/>
  <c r="L332"/>
  <c r="L331"/>
  <c r="O331" s="1"/>
  <c r="L330"/>
  <c r="L329"/>
  <c r="O329" s="1"/>
  <c r="L328"/>
  <c r="L327"/>
  <c r="O327" s="1"/>
  <c r="L326"/>
  <c r="L325"/>
  <c r="O325" s="1"/>
  <c r="L324"/>
  <c r="L323"/>
  <c r="O323" s="1"/>
  <c r="L322"/>
  <c r="L321"/>
  <c r="O321" s="1"/>
  <c r="L320"/>
  <c r="L319"/>
  <c r="O319" s="1"/>
  <c r="L318"/>
  <c r="L317"/>
  <c r="O317" s="1"/>
  <c r="L310"/>
  <c r="L309"/>
  <c r="O309" s="1"/>
  <c r="L308"/>
  <c r="L307"/>
  <c r="O307" s="1"/>
  <c r="L306"/>
  <c r="L305"/>
  <c r="O305" s="1"/>
  <c r="L304"/>
  <c r="L303"/>
  <c r="O303" s="1"/>
  <c r="L302"/>
  <c r="L301"/>
  <c r="O301" s="1"/>
  <c r="L300"/>
  <c r="L299"/>
  <c r="O299" s="1"/>
  <c r="L298"/>
  <c r="L297"/>
  <c r="O297" s="1"/>
  <c r="L296"/>
  <c r="L295"/>
  <c r="O295" s="1"/>
  <c r="L294"/>
  <c r="L293"/>
  <c r="O293" s="1"/>
  <c r="L292"/>
  <c r="L291"/>
  <c r="O291" s="1"/>
  <c r="L290"/>
  <c r="L289"/>
  <c r="O289" s="1"/>
  <c r="L288"/>
  <c r="L287"/>
  <c r="O287" s="1"/>
  <c r="L286"/>
  <c r="L285"/>
  <c r="O285" s="1"/>
  <c r="L284"/>
  <c r="L283"/>
  <c r="O283" s="1"/>
  <c r="L282"/>
  <c r="L281"/>
  <c r="O281" s="1"/>
  <c r="L280"/>
  <c r="L279"/>
  <c r="O279" s="1"/>
  <c r="L278"/>
  <c r="L277"/>
  <c r="O277" s="1"/>
  <c r="L276"/>
  <c r="L275"/>
  <c r="O275" s="1"/>
  <c r="L274"/>
  <c r="L273"/>
  <c r="O273" s="1"/>
  <c r="L272"/>
  <c r="L271"/>
  <c r="O271" s="1"/>
  <c r="L270"/>
  <c r="L269"/>
  <c r="O269" s="1"/>
  <c r="L268"/>
  <c r="L267"/>
  <c r="O267" s="1"/>
  <c r="L266"/>
  <c r="L265"/>
  <c r="O265" s="1"/>
  <c r="L264"/>
  <c r="L263"/>
  <c r="O263" s="1"/>
  <c r="O262"/>
  <c r="N262"/>
  <c r="L261"/>
  <c r="L260"/>
  <c r="O260" s="1"/>
  <c r="L259"/>
  <c r="L258"/>
  <c r="O258" s="1"/>
  <c r="L257"/>
  <c r="L256"/>
  <c r="O256" s="1"/>
  <c r="L255"/>
  <c r="L254"/>
  <c r="O254" s="1"/>
  <c r="L253"/>
  <c r="L252"/>
  <c r="O252" s="1"/>
  <c r="L251"/>
  <c r="L250"/>
  <c r="O250" s="1"/>
  <c r="L249"/>
  <c r="L248"/>
  <c r="O248" s="1"/>
  <c r="L247"/>
  <c r="L246"/>
  <c r="O246" s="1"/>
  <c r="L245"/>
  <c r="L244"/>
  <c r="O244" s="1"/>
  <c r="L243"/>
  <c r="L242"/>
  <c r="O242" s="1"/>
  <c r="L241"/>
  <c r="L240"/>
  <c r="O240" s="1"/>
  <c r="L239"/>
  <c r="L238"/>
  <c r="L237"/>
  <c r="O237" s="1"/>
  <c r="L236"/>
  <c r="N236" s="1"/>
  <c r="L235"/>
  <c r="O235" s="1"/>
  <c r="L234"/>
  <c r="N234" s="1"/>
  <c r="L233"/>
  <c r="O233" s="1"/>
  <c r="L232"/>
  <c r="N232" s="1"/>
  <c r="L231"/>
  <c r="O231" s="1"/>
  <c r="L230"/>
  <c r="N230" s="1"/>
  <c r="L229"/>
  <c r="O229" s="1"/>
  <c r="L228"/>
  <c r="N228" s="1"/>
  <c r="L227"/>
  <c r="O227" s="1"/>
  <c r="L226"/>
  <c r="N226" s="1"/>
  <c r="L225"/>
  <c r="O225" s="1"/>
  <c r="L224"/>
  <c r="N224" s="1"/>
  <c r="L223"/>
  <c r="O223" s="1"/>
  <c r="L222"/>
  <c r="N222" s="1"/>
  <c r="L221"/>
  <c r="O221" s="1"/>
  <c r="L220"/>
  <c r="N220" s="1"/>
  <c r="L219"/>
  <c r="O219" s="1"/>
  <c r="L218"/>
  <c r="N218" s="1"/>
  <c r="L217"/>
  <c r="O217" s="1"/>
  <c r="L216"/>
  <c r="N216" s="1"/>
  <c r="L215"/>
  <c r="O215" s="1"/>
  <c r="L214"/>
  <c r="N214" s="1"/>
  <c r="L213"/>
  <c r="O213" s="1"/>
  <c r="L206"/>
  <c r="N206" s="1"/>
  <c r="L205"/>
  <c r="O205" s="1"/>
  <c r="L204"/>
  <c r="N204" s="1"/>
  <c r="L203"/>
  <c r="O203" s="1"/>
  <c r="L202"/>
  <c r="N202" s="1"/>
  <c r="L201"/>
  <c r="O201" s="1"/>
  <c r="L200"/>
  <c r="N200" s="1"/>
  <c r="L199"/>
  <c r="O199" s="1"/>
  <c r="L198"/>
  <c r="N198" s="1"/>
  <c r="L197"/>
  <c r="O197" s="1"/>
  <c r="L196"/>
  <c r="N196" s="1"/>
  <c r="L195"/>
  <c r="O195" s="1"/>
  <c r="L194"/>
  <c r="N194" s="1"/>
  <c r="L193"/>
  <c r="O193" s="1"/>
  <c r="L192"/>
  <c r="N192" s="1"/>
  <c r="L191"/>
  <c r="O191" s="1"/>
  <c r="L190"/>
  <c r="N190" s="1"/>
  <c r="L189"/>
  <c r="O189" s="1"/>
  <c r="L188"/>
  <c r="N188" s="1"/>
  <c r="L187"/>
  <c r="O187" s="1"/>
  <c r="L186"/>
  <c r="N186" s="1"/>
  <c r="L185"/>
  <c r="O185" s="1"/>
  <c r="L184"/>
  <c r="N184" s="1"/>
  <c r="L183"/>
  <c r="O183" s="1"/>
  <c r="L182"/>
  <c r="N182" s="1"/>
  <c r="L181"/>
  <c r="O181" s="1"/>
  <c r="L180"/>
  <c r="N180" s="1"/>
  <c r="L179"/>
  <c r="O179" s="1"/>
  <c r="L178"/>
  <c r="N178" s="1"/>
  <c r="L177"/>
  <c r="O177" s="1"/>
  <c r="L176"/>
  <c r="N176" s="1"/>
  <c r="L175"/>
  <c r="O175" s="1"/>
  <c r="L174"/>
  <c r="N174" s="1"/>
  <c r="L173"/>
  <c r="O173" s="1"/>
  <c r="L172"/>
  <c r="N172" s="1"/>
  <c r="L171"/>
  <c r="O171" s="1"/>
  <c r="L170"/>
  <c r="N170" s="1"/>
  <c r="L169"/>
  <c r="O169" s="1"/>
  <c r="L168"/>
  <c r="N168" s="1"/>
  <c r="L167"/>
  <c r="O167" s="1"/>
  <c r="L166"/>
  <c r="N166" s="1"/>
  <c r="L165"/>
  <c r="O165" s="1"/>
  <c r="L164"/>
  <c r="N164" s="1"/>
  <c r="L163"/>
  <c r="O163" s="1"/>
  <c r="L162"/>
  <c r="N162" s="1"/>
  <c r="L161"/>
  <c r="O161" s="1"/>
  <c r="L160"/>
  <c r="N160" s="1"/>
  <c r="L159"/>
  <c r="O159" s="1"/>
  <c r="L158"/>
  <c r="N158" s="1"/>
  <c r="L157"/>
  <c r="O157" s="1"/>
  <c r="L156"/>
  <c r="N156" s="1"/>
  <c r="L155"/>
  <c r="O155" s="1"/>
  <c r="L154"/>
  <c r="N154" s="1"/>
  <c r="L153"/>
  <c r="O153" s="1"/>
  <c r="L152"/>
  <c r="N152" s="1"/>
  <c r="L151"/>
  <c r="O151" s="1"/>
  <c r="L150"/>
  <c r="N150" s="1"/>
  <c r="L149"/>
  <c r="O149" s="1"/>
  <c r="L148"/>
  <c r="N148" s="1"/>
  <c r="L147"/>
  <c r="O147" s="1"/>
  <c r="L146"/>
  <c r="N146" s="1"/>
  <c r="L145"/>
  <c r="O145" s="1"/>
  <c r="L144"/>
  <c r="N144" s="1"/>
  <c r="L143"/>
  <c r="O143" s="1"/>
  <c r="L142"/>
  <c r="N142" s="1"/>
  <c r="L141"/>
  <c r="O141" s="1"/>
  <c r="L140"/>
  <c r="N140" s="1"/>
  <c r="L139"/>
  <c r="O139" s="1"/>
  <c r="L138"/>
  <c r="N138" s="1"/>
  <c r="L137"/>
  <c r="O137" s="1"/>
  <c r="L136"/>
  <c r="N136" s="1"/>
  <c r="L135"/>
  <c r="O135" s="1"/>
  <c r="L134"/>
  <c r="N134" s="1"/>
  <c r="L133"/>
  <c r="O133" s="1"/>
  <c r="L132"/>
  <c r="N132" s="1"/>
  <c r="L131"/>
  <c r="O131" s="1"/>
  <c r="L130"/>
  <c r="N130" s="1"/>
  <c r="L129"/>
  <c r="O129" s="1"/>
  <c r="L128"/>
  <c r="N128" s="1"/>
  <c r="L127"/>
  <c r="O127" s="1"/>
  <c r="L126"/>
  <c r="N126" s="1"/>
  <c r="L125"/>
  <c r="O125" s="1"/>
  <c r="L124"/>
  <c r="N124" s="1"/>
  <c r="L123"/>
  <c r="O123" s="1"/>
  <c r="L119"/>
  <c r="N119" s="1"/>
  <c r="L118"/>
  <c r="O118" s="1"/>
  <c r="L117"/>
  <c r="N117" s="1"/>
  <c r="L116"/>
  <c r="O116" s="1"/>
  <c r="L115"/>
  <c r="N115" s="1"/>
  <c r="L114"/>
  <c r="O114" s="1"/>
  <c r="L113"/>
  <c r="N113" s="1"/>
  <c r="L112"/>
  <c r="O112" s="1"/>
  <c r="L111"/>
  <c r="N111" s="1"/>
  <c r="L110"/>
  <c r="O110" s="1"/>
  <c r="L109"/>
  <c r="N109" s="1"/>
  <c r="L108"/>
  <c r="O108" s="1"/>
  <c r="L107"/>
  <c r="N107" s="1"/>
  <c r="L106"/>
  <c r="O106" s="1"/>
  <c r="L105"/>
  <c r="N105" s="1"/>
  <c r="L104"/>
  <c r="O104" s="1"/>
  <c r="L103"/>
  <c r="N103" s="1"/>
  <c r="L102"/>
  <c r="O102" s="1"/>
  <c r="L101"/>
  <c r="N101" s="1"/>
  <c r="L100"/>
  <c r="O100" s="1"/>
  <c r="L99"/>
  <c r="N99" s="1"/>
  <c r="L98"/>
  <c r="O98" s="1"/>
  <c r="L97"/>
  <c r="N97" s="1"/>
  <c r="L96"/>
  <c r="O96" s="1"/>
  <c r="L95"/>
  <c r="N95" s="1"/>
  <c r="L94"/>
  <c r="O94" s="1"/>
  <c r="L93"/>
  <c r="N93" s="1"/>
  <c r="L92"/>
  <c r="O92" s="1"/>
  <c r="L91"/>
  <c r="N91" s="1"/>
  <c r="L90"/>
  <c r="O90" s="1"/>
  <c r="L89"/>
  <c r="N89" s="1"/>
  <c r="L88"/>
  <c r="O88" s="1"/>
  <c r="L87"/>
  <c r="N87" s="1"/>
  <c r="L86"/>
  <c r="O86" s="1"/>
  <c r="L85"/>
  <c r="N85" s="1"/>
  <c r="L84"/>
  <c r="O84" s="1"/>
  <c r="L83"/>
  <c r="N83" s="1"/>
  <c r="L82"/>
  <c r="O82" s="1"/>
  <c r="L81"/>
  <c r="N81" s="1"/>
  <c r="L80"/>
  <c r="O80" s="1"/>
  <c r="L79"/>
  <c r="N79" s="1"/>
  <c r="L78"/>
  <c r="O78" s="1"/>
  <c r="L77"/>
  <c r="N77" s="1"/>
  <c r="L76"/>
  <c r="O76" s="1"/>
  <c r="L75"/>
  <c r="N75" s="1"/>
  <c r="L74"/>
  <c r="O74" s="1"/>
  <c r="L73"/>
  <c r="N73" s="1"/>
  <c r="L72"/>
  <c r="O72" s="1"/>
  <c r="L71"/>
  <c r="N71" s="1"/>
  <c r="L70"/>
  <c r="O70" s="1"/>
  <c r="L69"/>
  <c r="N69" s="1"/>
  <c r="L68"/>
  <c r="O68" s="1"/>
  <c r="L67"/>
  <c r="N67" s="1"/>
  <c r="L66"/>
  <c r="O66" s="1"/>
  <c r="L65"/>
  <c r="N65" s="1"/>
  <c r="L64"/>
  <c r="O64" s="1"/>
  <c r="L63"/>
  <c r="N63" s="1"/>
  <c r="L62"/>
  <c r="O62" s="1"/>
  <c r="L61"/>
  <c r="N61" s="1"/>
  <c r="L60"/>
  <c r="O60" s="1"/>
  <c r="L59"/>
  <c r="N59" s="1"/>
  <c r="L58"/>
  <c r="O58" s="1"/>
  <c r="L57"/>
  <c r="N57" s="1"/>
  <c r="L56"/>
  <c r="O56" s="1"/>
  <c r="L55"/>
  <c r="N55" s="1"/>
  <c r="L54"/>
  <c r="O54" s="1"/>
  <c r="L53"/>
  <c r="N53" s="1"/>
  <c r="L52"/>
  <c r="O52" s="1"/>
  <c r="L51"/>
  <c r="N51" s="1"/>
  <c r="L50"/>
  <c r="O50" s="1"/>
  <c r="L49"/>
  <c r="N49" s="1"/>
  <c r="L48"/>
  <c r="O48" s="1"/>
  <c r="L47"/>
  <c r="N47" s="1"/>
  <c r="L46"/>
  <c r="O46" s="1"/>
  <c r="L45"/>
  <c r="N45" s="1"/>
  <c r="L44"/>
  <c r="O44" s="1"/>
  <c r="L43"/>
  <c r="N43" s="1"/>
  <c r="L42"/>
  <c r="O42" s="1"/>
  <c r="L41"/>
  <c r="N41" s="1"/>
  <c r="L40"/>
  <c r="O40" s="1"/>
  <c r="L39"/>
  <c r="N39" s="1"/>
  <c r="L38"/>
  <c r="O38" s="1"/>
  <c r="L37"/>
  <c r="N37" s="1"/>
  <c r="L36"/>
  <c r="O36" s="1"/>
  <c r="L35"/>
  <c r="N35" s="1"/>
  <c r="L34"/>
  <c r="O34" s="1"/>
  <c r="L33"/>
  <c r="N33" s="1"/>
  <c r="L32"/>
  <c r="O32" s="1"/>
  <c r="L31"/>
  <c r="N31" s="1"/>
  <c r="L30"/>
  <c r="O30" s="1"/>
  <c r="L29"/>
  <c r="N29" s="1"/>
  <c r="L28"/>
  <c r="O28" s="1"/>
  <c r="L27"/>
  <c r="N27" s="1"/>
  <c r="L26"/>
  <c r="O26" s="1"/>
  <c r="L25"/>
  <c r="N25" s="1"/>
  <c r="L24"/>
  <c r="O24" s="1"/>
  <c r="L23"/>
  <c r="N23" s="1"/>
  <c r="L22"/>
  <c r="O22" s="1"/>
  <c r="L17"/>
  <c r="N17" s="1"/>
  <c r="L16"/>
  <c r="O16" s="1"/>
  <c r="L15"/>
  <c r="N15" s="1"/>
  <c r="L14"/>
  <c r="O14" s="1"/>
  <c r="L13"/>
  <c r="N13" s="1"/>
  <c r="L12"/>
  <c r="O12" s="1"/>
  <c r="L11"/>
  <c r="N11" s="1"/>
  <c r="L10"/>
  <c r="O10" s="1"/>
  <c r="L9"/>
  <c r="N9" s="1"/>
  <c r="L8"/>
  <c r="O8" s="1"/>
  <c r="L7"/>
  <c r="N7" s="1"/>
  <c r="L6"/>
  <c r="O6" s="1"/>
  <c r="L5"/>
  <c r="N5" s="1"/>
  <c r="L4"/>
  <c r="O4" s="1"/>
  <c r="F249" i="16"/>
  <c r="G249"/>
  <c r="H249"/>
  <c r="I249"/>
  <c r="J249"/>
  <c r="M249"/>
  <c r="N249" l="1"/>
  <c r="L415" i="18"/>
  <c r="L311"/>
  <c r="N116"/>
  <c r="N323"/>
  <c r="L207"/>
  <c r="N16"/>
  <c r="N183"/>
  <c r="N252"/>
  <c r="L120"/>
  <c r="N52"/>
  <c r="N151"/>
  <c r="N285"/>
  <c r="N84"/>
  <c r="N36"/>
  <c r="N68"/>
  <c r="N100"/>
  <c r="N135"/>
  <c r="N167"/>
  <c r="N269"/>
  <c r="N301"/>
  <c r="N339"/>
  <c r="O340"/>
  <c r="N341"/>
  <c r="O342"/>
  <c r="N343"/>
  <c r="O344"/>
  <c r="N345"/>
  <c r="O346"/>
  <c r="N347"/>
  <c r="O348"/>
  <c r="N349"/>
  <c r="O350"/>
  <c r="N351"/>
  <c r="O352"/>
  <c r="N353"/>
  <c r="O354"/>
  <c r="N355"/>
  <c r="O356"/>
  <c r="N357"/>
  <c r="O358"/>
  <c r="N359"/>
  <c r="O360"/>
  <c r="N361"/>
  <c r="O362"/>
  <c r="N363"/>
  <c r="O364"/>
  <c r="N365"/>
  <c r="O366"/>
  <c r="N367"/>
  <c r="O368"/>
  <c r="N369"/>
  <c r="O370"/>
  <c r="N371"/>
  <c r="O372"/>
  <c r="N373"/>
  <c r="O374"/>
  <c r="N375"/>
  <c r="O376"/>
  <c r="N377"/>
  <c r="O378"/>
  <c r="N379"/>
  <c r="O380"/>
  <c r="N381"/>
  <c r="O382"/>
  <c r="N383"/>
  <c r="O384"/>
  <c r="N385"/>
  <c r="O386"/>
  <c r="N387"/>
  <c r="O388"/>
  <c r="N389"/>
  <c r="O390"/>
  <c r="N391"/>
  <c r="O392"/>
  <c r="N393"/>
  <c r="O394"/>
  <c r="N395"/>
  <c r="O396"/>
  <c r="N397"/>
  <c r="O398"/>
  <c r="N399"/>
  <c r="O400"/>
  <c r="N401"/>
  <c r="O402"/>
  <c r="N403"/>
  <c r="O404"/>
  <c r="N405"/>
  <c r="O406"/>
  <c r="N407"/>
  <c r="O408"/>
  <c r="N409"/>
  <c r="O410"/>
  <c r="N411"/>
  <c r="O412"/>
  <c r="N413"/>
  <c r="N8"/>
  <c r="N28"/>
  <c r="N44"/>
  <c r="N60"/>
  <c r="N76"/>
  <c r="N92"/>
  <c r="N108"/>
  <c r="N127"/>
  <c r="N143"/>
  <c r="N159"/>
  <c r="N175"/>
  <c r="N191"/>
  <c r="N244"/>
  <c r="N260"/>
  <c r="N277"/>
  <c r="N293"/>
  <c r="N309"/>
  <c r="N331"/>
  <c r="L18"/>
  <c r="N4"/>
  <c r="N12"/>
  <c r="N24"/>
  <c r="N32"/>
  <c r="N40"/>
  <c r="N48"/>
  <c r="N56"/>
  <c r="N64"/>
  <c r="N72"/>
  <c r="N80"/>
  <c r="N88"/>
  <c r="N96"/>
  <c r="N104"/>
  <c r="N112"/>
  <c r="N123"/>
  <c r="N131"/>
  <c r="N139"/>
  <c r="N147"/>
  <c r="N155"/>
  <c r="N163"/>
  <c r="N171"/>
  <c r="N179"/>
  <c r="N187"/>
  <c r="N195"/>
  <c r="O196"/>
  <c r="N197"/>
  <c r="O198"/>
  <c r="N199"/>
  <c r="O200"/>
  <c r="N201"/>
  <c r="O202"/>
  <c r="N203"/>
  <c r="O204"/>
  <c r="N205"/>
  <c r="O206"/>
  <c r="N213"/>
  <c r="O214"/>
  <c r="N215"/>
  <c r="O216"/>
  <c r="N217"/>
  <c r="O218"/>
  <c r="N219"/>
  <c r="O220"/>
  <c r="N221"/>
  <c r="O222"/>
  <c r="N223"/>
  <c r="O224"/>
  <c r="N225"/>
  <c r="O226"/>
  <c r="N227"/>
  <c r="O228"/>
  <c r="N229"/>
  <c r="O230"/>
  <c r="N231"/>
  <c r="O232"/>
  <c r="N233"/>
  <c r="O234"/>
  <c r="N235"/>
  <c r="O236"/>
  <c r="N237"/>
  <c r="N240"/>
  <c r="N248"/>
  <c r="N256"/>
  <c r="N265"/>
  <c r="N273"/>
  <c r="N281"/>
  <c r="N289"/>
  <c r="N297"/>
  <c r="N305"/>
  <c r="N319"/>
  <c r="N327"/>
  <c r="N335"/>
  <c r="N6"/>
  <c r="N10"/>
  <c r="N14"/>
  <c r="N22"/>
  <c r="N26"/>
  <c r="N30"/>
  <c r="N34"/>
  <c r="N38"/>
  <c r="N42"/>
  <c r="N46"/>
  <c r="N50"/>
  <c r="N54"/>
  <c r="N58"/>
  <c r="N62"/>
  <c r="N66"/>
  <c r="N70"/>
  <c r="N74"/>
  <c r="N78"/>
  <c r="N82"/>
  <c r="N86"/>
  <c r="N90"/>
  <c r="N94"/>
  <c r="N98"/>
  <c r="N102"/>
  <c r="N106"/>
  <c r="N110"/>
  <c r="N114"/>
  <c r="N118"/>
  <c r="N125"/>
  <c r="N129"/>
  <c r="N133"/>
  <c r="N137"/>
  <c r="N141"/>
  <c r="N145"/>
  <c r="N149"/>
  <c r="N153"/>
  <c r="N157"/>
  <c r="N161"/>
  <c r="N165"/>
  <c r="N169"/>
  <c r="N173"/>
  <c r="N177"/>
  <c r="N181"/>
  <c r="N185"/>
  <c r="N189"/>
  <c r="N193"/>
  <c r="N242"/>
  <c r="N246"/>
  <c r="N250"/>
  <c r="N254"/>
  <c r="N258"/>
  <c r="N263"/>
  <c r="N267"/>
  <c r="N271"/>
  <c r="N275"/>
  <c r="N279"/>
  <c r="N283"/>
  <c r="N287"/>
  <c r="N291"/>
  <c r="N295"/>
  <c r="N299"/>
  <c r="N303"/>
  <c r="N307"/>
  <c r="N317"/>
  <c r="N321"/>
  <c r="N325"/>
  <c r="N329"/>
  <c r="N333"/>
  <c r="N337"/>
  <c r="O5"/>
  <c r="O7"/>
  <c r="O9"/>
  <c r="O11"/>
  <c r="O13"/>
  <c r="O15"/>
  <c r="O17"/>
  <c r="O23"/>
  <c r="O25"/>
  <c r="O27"/>
  <c r="O29"/>
  <c r="O31"/>
  <c r="O33"/>
  <c r="O35"/>
  <c r="O37"/>
  <c r="O39"/>
  <c r="O41"/>
  <c r="O43"/>
  <c r="O45"/>
  <c r="O47"/>
  <c r="O49"/>
  <c r="O51"/>
  <c r="O53"/>
  <c r="O55"/>
  <c r="O57"/>
  <c r="O59"/>
  <c r="O61"/>
  <c r="O63"/>
  <c r="O65"/>
  <c r="O67"/>
  <c r="O69"/>
  <c r="O71"/>
  <c r="O73"/>
  <c r="O75"/>
  <c r="O77"/>
  <c r="O79"/>
  <c r="O81"/>
  <c r="O83"/>
  <c r="O85"/>
  <c r="O87"/>
  <c r="O89"/>
  <c r="O91"/>
  <c r="O93"/>
  <c r="O95"/>
  <c r="O97"/>
  <c r="O99"/>
  <c r="O101"/>
  <c r="O103"/>
  <c r="O105"/>
  <c r="O107"/>
  <c r="O109"/>
  <c r="O111"/>
  <c r="O113"/>
  <c r="O115"/>
  <c r="O117"/>
  <c r="O119"/>
  <c r="O124"/>
  <c r="O126"/>
  <c r="O128"/>
  <c r="O130"/>
  <c r="O132"/>
  <c r="O134"/>
  <c r="O136"/>
  <c r="O138"/>
  <c r="O140"/>
  <c r="O142"/>
  <c r="O144"/>
  <c r="O146"/>
  <c r="O148"/>
  <c r="O150"/>
  <c r="O152"/>
  <c r="O154"/>
  <c r="O156"/>
  <c r="O158"/>
  <c r="O160"/>
  <c r="O162"/>
  <c r="O164"/>
  <c r="O166"/>
  <c r="O168"/>
  <c r="O170"/>
  <c r="O172"/>
  <c r="O174"/>
  <c r="O176"/>
  <c r="O178"/>
  <c r="O180"/>
  <c r="O182"/>
  <c r="O184"/>
  <c r="O186"/>
  <c r="O188"/>
  <c r="O190"/>
  <c r="O192"/>
  <c r="O194"/>
  <c r="N239"/>
  <c r="O239"/>
  <c r="N243"/>
  <c r="O243"/>
  <c r="N247"/>
  <c r="O247"/>
  <c r="N251"/>
  <c r="O251"/>
  <c r="N255"/>
  <c r="O255"/>
  <c r="N259"/>
  <c r="O259"/>
  <c r="N264"/>
  <c r="O264"/>
  <c r="N268"/>
  <c r="O268"/>
  <c r="N272"/>
  <c r="O272"/>
  <c r="N276"/>
  <c r="O276"/>
  <c r="N280"/>
  <c r="O280"/>
  <c r="N284"/>
  <c r="O284"/>
  <c r="N288"/>
  <c r="O288"/>
  <c r="N292"/>
  <c r="O292"/>
  <c r="N296"/>
  <c r="O296"/>
  <c r="N300"/>
  <c r="O300"/>
  <c r="N304"/>
  <c r="O304"/>
  <c r="N308"/>
  <c r="O308"/>
  <c r="N318"/>
  <c r="O318"/>
  <c r="N322"/>
  <c r="O322"/>
  <c r="N326"/>
  <c r="O326"/>
  <c r="N330"/>
  <c r="O330"/>
  <c r="N334"/>
  <c r="O334"/>
  <c r="N338"/>
  <c r="O338"/>
  <c r="O238"/>
  <c r="N238"/>
  <c r="N241"/>
  <c r="O241"/>
  <c r="N245"/>
  <c r="O245"/>
  <c r="N249"/>
  <c r="O249"/>
  <c r="N253"/>
  <c r="O253"/>
  <c r="N257"/>
  <c r="O257"/>
  <c r="N261"/>
  <c r="O261"/>
  <c r="N266"/>
  <c r="O266"/>
  <c r="N270"/>
  <c r="O270"/>
  <c r="N274"/>
  <c r="O274"/>
  <c r="N278"/>
  <c r="O278"/>
  <c r="N282"/>
  <c r="O282"/>
  <c r="N286"/>
  <c r="O286"/>
  <c r="N290"/>
  <c r="O290"/>
  <c r="N294"/>
  <c r="O294"/>
  <c r="N298"/>
  <c r="O298"/>
  <c r="N302"/>
  <c r="O302"/>
  <c r="N306"/>
  <c r="O306"/>
  <c r="N310"/>
  <c r="O310"/>
  <c r="N320"/>
  <c r="O320"/>
  <c r="N324"/>
  <c r="O324"/>
  <c r="N328"/>
  <c r="O328"/>
  <c r="N332"/>
  <c r="O332"/>
  <c r="N336"/>
  <c r="O336"/>
  <c r="O414"/>
  <c r="N414"/>
  <c r="G488" i="17" l="1"/>
  <c r="I488" s="1"/>
  <c r="G487"/>
  <c r="I487" s="1"/>
  <c r="G486"/>
  <c r="I486" s="1"/>
  <c r="G485"/>
  <c r="I485" s="1"/>
  <c r="G484"/>
  <c r="I484" s="1"/>
  <c r="G483"/>
  <c r="I483" s="1"/>
  <c r="G482"/>
  <c r="I482" s="1"/>
  <c r="G481"/>
  <c r="I481" s="1"/>
  <c r="G480"/>
  <c r="I480" s="1"/>
  <c r="G479"/>
  <c r="I479" s="1"/>
  <c r="G478"/>
  <c r="I478" s="1"/>
  <c r="G477"/>
  <c r="I477" s="1"/>
  <c r="G476"/>
  <c r="I476" s="1"/>
  <c r="G475"/>
  <c r="I475" s="1"/>
  <c r="G474"/>
  <c r="I474" s="1"/>
  <c r="G473"/>
  <c r="I473" s="1"/>
  <c r="G472"/>
  <c r="I472" s="1"/>
  <c r="G471"/>
  <c r="I471" s="1"/>
  <c r="G470"/>
  <c r="I470" s="1"/>
  <c r="G469"/>
  <c r="I469" s="1"/>
  <c r="G468"/>
  <c r="I468" s="1"/>
  <c r="G467"/>
  <c r="I467" s="1"/>
  <c r="G466"/>
  <c r="I466" s="1"/>
  <c r="G465"/>
  <c r="I465" s="1"/>
  <c r="G464"/>
  <c r="I464" s="1"/>
  <c r="G463"/>
  <c r="I463" s="1"/>
  <c r="G462"/>
  <c r="I462" s="1"/>
  <c r="G461"/>
  <c r="I461" s="1"/>
  <c r="G460"/>
  <c r="I460" s="1"/>
  <c r="G459"/>
  <c r="I459" s="1"/>
  <c r="G458"/>
  <c r="I458" s="1"/>
  <c r="G457"/>
  <c r="I457" s="1"/>
  <c r="G456"/>
  <c r="I456" s="1"/>
  <c r="G455"/>
  <c r="I455" s="1"/>
  <c r="G454"/>
  <c r="I454" s="1"/>
  <c r="G453"/>
  <c r="I453" s="1"/>
  <c r="G452"/>
  <c r="I452" s="1"/>
  <c r="G451"/>
  <c r="I451" s="1"/>
  <c r="G450"/>
  <c r="I450" s="1"/>
  <c r="G449"/>
  <c r="I449" s="1"/>
  <c r="G448"/>
  <c r="I448" s="1"/>
  <c r="G447"/>
  <c r="I447" s="1"/>
  <c r="G446"/>
  <c r="I446" s="1"/>
  <c r="G445"/>
  <c r="I445" s="1"/>
  <c r="G444"/>
  <c r="I444" s="1"/>
  <c r="G443"/>
  <c r="I443" s="1"/>
  <c r="G442"/>
  <c r="I442" s="1"/>
  <c r="G441"/>
  <c r="I441" s="1"/>
  <c r="G440"/>
  <c r="I440" s="1"/>
  <c r="G439"/>
  <c r="I439" s="1"/>
  <c r="G438"/>
  <c r="I438" s="1"/>
  <c r="G437"/>
  <c r="I437" s="1"/>
  <c r="G436"/>
  <c r="I436" s="1"/>
  <c r="G435"/>
  <c r="I435" s="1"/>
  <c r="G434"/>
  <c r="I434" s="1"/>
  <c r="G433"/>
  <c r="I433" s="1"/>
  <c r="G432"/>
  <c r="I432" s="1"/>
  <c r="G431"/>
  <c r="I431" s="1"/>
  <c r="G430"/>
  <c r="I430" s="1"/>
  <c r="G429"/>
  <c r="I429" s="1"/>
  <c r="G428"/>
  <c r="I428" s="1"/>
  <c r="G427"/>
  <c r="I427" s="1"/>
  <c r="G426"/>
  <c r="I426" s="1"/>
  <c r="G425"/>
  <c r="I425" s="1"/>
  <c r="G424"/>
  <c r="I424" s="1"/>
  <c r="G423"/>
  <c r="I423" s="1"/>
  <c r="G422"/>
  <c r="I422" s="1"/>
  <c r="G421"/>
  <c r="I421" s="1"/>
  <c r="G420"/>
  <c r="I420" s="1"/>
  <c r="G419"/>
  <c r="I419" s="1"/>
  <c r="G418"/>
  <c r="I418" s="1"/>
  <c r="G417"/>
  <c r="I417" s="1"/>
  <c r="G416"/>
  <c r="I416" s="1"/>
  <c r="G415"/>
  <c r="I415" s="1"/>
  <c r="G414"/>
  <c r="I414" s="1"/>
  <c r="G413"/>
  <c r="I413" s="1"/>
  <c r="G412"/>
  <c r="I412" s="1"/>
  <c r="G411"/>
  <c r="I411" s="1"/>
  <c r="G410"/>
  <c r="I410" s="1"/>
  <c r="G409"/>
  <c r="I409" s="1"/>
  <c r="G408"/>
  <c r="I408" s="1"/>
  <c r="G407"/>
  <c r="I407" s="1"/>
  <c r="G406"/>
  <c r="I406" s="1"/>
  <c r="G405"/>
  <c r="I405" s="1"/>
  <c r="M252"/>
  <c r="J252"/>
  <c r="I252"/>
  <c r="H252"/>
  <c r="G252"/>
  <c r="F252"/>
  <c r="K120"/>
  <c r="M120" s="1"/>
  <c r="I485" i="16"/>
  <c r="K485" s="1"/>
  <c r="I484"/>
  <c r="K484" s="1"/>
  <c r="I483"/>
  <c r="K483" s="1"/>
  <c r="I482"/>
  <c r="K482" s="1"/>
  <c r="I481"/>
  <c r="K481" s="1"/>
  <c r="I480"/>
  <c r="K480" s="1"/>
  <c r="I479"/>
  <c r="K479" s="1"/>
  <c r="I478"/>
  <c r="K478" s="1"/>
  <c r="I477"/>
  <c r="K477" s="1"/>
  <c r="I476"/>
  <c r="K476" s="1"/>
  <c r="I475"/>
  <c r="K475" s="1"/>
  <c r="I474"/>
  <c r="K474" s="1"/>
  <c r="I473"/>
  <c r="K473" s="1"/>
  <c r="I472"/>
  <c r="K472" s="1"/>
  <c r="I471"/>
  <c r="K471" s="1"/>
  <c r="I470"/>
  <c r="K470" s="1"/>
  <c r="I469"/>
  <c r="K469" s="1"/>
  <c r="I468"/>
  <c r="K468" s="1"/>
  <c r="I467"/>
  <c r="K467" s="1"/>
  <c r="I466"/>
  <c r="K466" s="1"/>
  <c r="I465"/>
  <c r="K465" s="1"/>
  <c r="I464"/>
  <c r="K464" s="1"/>
  <c r="I463"/>
  <c r="K463" s="1"/>
  <c r="I462"/>
  <c r="K462" s="1"/>
  <c r="I461"/>
  <c r="K461" s="1"/>
  <c r="I460"/>
  <c r="K460" s="1"/>
  <c r="I459"/>
  <c r="K459" s="1"/>
  <c r="I458"/>
  <c r="K458" s="1"/>
  <c r="I457"/>
  <c r="K457" s="1"/>
  <c r="I456"/>
  <c r="K456" s="1"/>
  <c r="I455"/>
  <c r="K455" s="1"/>
  <c r="I454"/>
  <c r="K454" s="1"/>
  <c r="I453"/>
  <c r="K453" s="1"/>
  <c r="I452"/>
  <c r="K452" s="1"/>
  <c r="I451"/>
  <c r="K451" s="1"/>
  <c r="I450"/>
  <c r="K450" s="1"/>
  <c r="I449"/>
  <c r="K449" s="1"/>
  <c r="I448"/>
  <c r="K448" s="1"/>
  <c r="I447"/>
  <c r="K447" s="1"/>
  <c r="I446"/>
  <c r="K446" s="1"/>
  <c r="I445"/>
  <c r="K445" s="1"/>
  <c r="I444"/>
  <c r="K444" s="1"/>
  <c r="I443"/>
  <c r="K443" s="1"/>
  <c r="I442"/>
  <c r="K442" s="1"/>
  <c r="I441"/>
  <c r="K441" s="1"/>
  <c r="I440"/>
  <c r="K440" s="1"/>
  <c r="I439"/>
  <c r="K439" s="1"/>
  <c r="I438"/>
  <c r="K438" s="1"/>
  <c r="I437"/>
  <c r="K437" s="1"/>
  <c r="I436"/>
  <c r="K436" s="1"/>
  <c r="I435"/>
  <c r="K435" s="1"/>
  <c r="I434"/>
  <c r="K434" s="1"/>
  <c r="I433"/>
  <c r="K433" s="1"/>
  <c r="I432"/>
  <c r="K432" s="1"/>
  <c r="I431"/>
  <c r="K431" s="1"/>
  <c r="I430"/>
  <c r="K430" s="1"/>
  <c r="I429"/>
  <c r="K429" s="1"/>
  <c r="I428"/>
  <c r="K428" s="1"/>
  <c r="I427"/>
  <c r="K427" s="1"/>
  <c r="I426"/>
  <c r="K426" s="1"/>
  <c r="I425"/>
  <c r="K425" s="1"/>
  <c r="I424"/>
  <c r="K424" s="1"/>
  <c r="I423"/>
  <c r="K423" s="1"/>
  <c r="I422"/>
  <c r="K422" s="1"/>
  <c r="I421"/>
  <c r="K421" s="1"/>
  <c r="I420"/>
  <c r="K420" s="1"/>
  <c r="I419"/>
  <c r="K419" s="1"/>
  <c r="I418"/>
  <c r="K418" s="1"/>
  <c r="I417"/>
  <c r="K417" s="1"/>
  <c r="I416"/>
  <c r="K416" s="1"/>
  <c r="I415"/>
  <c r="K415" s="1"/>
  <c r="I414"/>
  <c r="K414" s="1"/>
  <c r="I413"/>
  <c r="K413" s="1"/>
  <c r="I412"/>
  <c r="K412" s="1"/>
  <c r="I411"/>
  <c r="K411" s="1"/>
  <c r="I410"/>
  <c r="K410" s="1"/>
  <c r="I409"/>
  <c r="K409" s="1"/>
  <c r="I408"/>
  <c r="K408" s="1"/>
  <c r="I407"/>
  <c r="K407" s="1"/>
  <c r="I406"/>
  <c r="K406" s="1"/>
  <c r="I405"/>
  <c r="K405" s="1"/>
  <c r="I404"/>
  <c r="K404" s="1"/>
  <c r="I403"/>
  <c r="K403" s="1"/>
  <c r="I402"/>
  <c r="K402" s="1"/>
  <c r="K117"/>
  <c r="N117" s="1"/>
  <c r="C121" i="9"/>
  <c r="C122"/>
  <c r="C124"/>
  <c r="C125"/>
  <c r="C126"/>
  <c r="C123"/>
  <c r="B127"/>
  <c r="N249" i="14"/>
  <c r="K286"/>
  <c r="K256"/>
  <c r="G444"/>
  <c r="I444"/>
  <c r="G445"/>
  <c r="I445"/>
  <c r="G446"/>
  <c r="I446"/>
  <c r="G447"/>
  <c r="I447"/>
  <c r="G448"/>
  <c r="I448"/>
  <c r="G449"/>
  <c r="I449"/>
  <c r="G450"/>
  <c r="I450" s="1"/>
  <c r="G451"/>
  <c r="I451" s="1"/>
  <c r="G452"/>
  <c r="I452" s="1"/>
  <c r="G453"/>
  <c r="I453" s="1"/>
  <c r="G454"/>
  <c r="I454" s="1"/>
  <c r="G455"/>
  <c r="I455" s="1"/>
  <c r="G456"/>
  <c r="I456" s="1"/>
  <c r="G457"/>
  <c r="I457" s="1"/>
  <c r="G458"/>
  <c r="I458" s="1"/>
  <c r="G459"/>
  <c r="I459" s="1"/>
  <c r="G460"/>
  <c r="I460" s="1"/>
  <c r="G461"/>
  <c r="I461" s="1"/>
  <c r="G462"/>
  <c r="I462" s="1"/>
  <c r="G463"/>
  <c r="I463" s="1"/>
  <c r="G464"/>
  <c r="I464" s="1"/>
  <c r="G465"/>
  <c r="I465" s="1"/>
  <c r="G466"/>
  <c r="I466" s="1"/>
  <c r="G467"/>
  <c r="I467" s="1"/>
  <c r="G468"/>
  <c r="I468" s="1"/>
  <c r="G469"/>
  <c r="I469" s="1"/>
  <c r="G470"/>
  <c r="I470" s="1"/>
  <c r="G471"/>
  <c r="I471" s="1"/>
  <c r="G472"/>
  <c r="I472" s="1"/>
  <c r="G473"/>
  <c r="I473" s="1"/>
  <c r="G474"/>
  <c r="I474" s="1"/>
  <c r="G475"/>
  <c r="I475" s="1"/>
  <c r="G476"/>
  <c r="I476" s="1"/>
  <c r="G477"/>
  <c r="I477" s="1"/>
  <c r="G478"/>
  <c r="I478" s="1"/>
  <c r="G479"/>
  <c r="I479" s="1"/>
  <c r="G480"/>
  <c r="I480" s="1"/>
  <c r="G481"/>
  <c r="I481" s="1"/>
  <c r="G482"/>
  <c r="I482" s="1"/>
  <c r="G483"/>
  <c r="I483" s="1"/>
  <c r="G484"/>
  <c r="I484" s="1"/>
  <c r="G485"/>
  <c r="I485" s="1"/>
  <c r="K200"/>
  <c r="K201"/>
  <c r="K202"/>
  <c r="G205" i="17" s="1"/>
  <c r="K203" i="14"/>
  <c r="K204"/>
  <c r="G207" i="17" s="1"/>
  <c r="K205" i="14"/>
  <c r="K206"/>
  <c r="G209" i="17" s="1"/>
  <c r="K207" i="14"/>
  <c r="K208"/>
  <c r="G211" i="17" s="1"/>
  <c r="K209" i="14"/>
  <c r="K210"/>
  <c r="G213" i="17" s="1"/>
  <c r="K211" i="14"/>
  <c r="K212"/>
  <c r="K213"/>
  <c r="K214"/>
  <c r="K215"/>
  <c r="K216"/>
  <c r="K217"/>
  <c r="K218"/>
  <c r="K219"/>
  <c r="K220"/>
  <c r="K221"/>
  <c r="K222"/>
  <c r="K223"/>
  <c r="K224"/>
  <c r="K225"/>
  <c r="K226"/>
  <c r="K227"/>
  <c r="K228"/>
  <c r="K229"/>
  <c r="K230"/>
  <c r="K231"/>
  <c r="K232"/>
  <c r="K233"/>
  <c r="K234"/>
  <c r="K235"/>
  <c r="K236"/>
  <c r="K237"/>
  <c r="K238"/>
  <c r="K239"/>
  <c r="K240"/>
  <c r="K241"/>
  <c r="K242"/>
  <c r="K243"/>
  <c r="K244"/>
  <c r="K245"/>
  <c r="K246"/>
  <c r="K247"/>
  <c r="K248"/>
  <c r="M249"/>
  <c r="K250"/>
  <c r="K251"/>
  <c r="K252"/>
  <c r="K253"/>
  <c r="K254"/>
  <c r="K255"/>
  <c r="K257"/>
  <c r="K258"/>
  <c r="K259"/>
  <c r="K260"/>
  <c r="K261"/>
  <c r="K262"/>
  <c r="K263"/>
  <c r="K264"/>
  <c r="K265"/>
  <c r="K266"/>
  <c r="K267"/>
  <c r="K268"/>
  <c r="K269"/>
  <c r="K270"/>
  <c r="K271"/>
  <c r="K272"/>
  <c r="K273"/>
  <c r="K274"/>
  <c r="K275"/>
  <c r="K276"/>
  <c r="K277"/>
  <c r="K278"/>
  <c r="K279"/>
  <c r="K280"/>
  <c r="K281"/>
  <c r="K282"/>
  <c r="K283"/>
  <c r="K284"/>
  <c r="K285"/>
  <c r="K287"/>
  <c r="K288"/>
  <c r="K289"/>
  <c r="K290"/>
  <c r="K291"/>
  <c r="K292"/>
  <c r="K293"/>
  <c r="K294"/>
  <c r="K295"/>
  <c r="K296"/>
  <c r="K297"/>
  <c r="K298"/>
  <c r="K299"/>
  <c r="K300"/>
  <c r="K301"/>
  <c r="K302"/>
  <c r="K303"/>
  <c r="K304"/>
  <c r="K305"/>
  <c r="K306"/>
  <c r="K307"/>
  <c r="K308"/>
  <c r="K309"/>
  <c r="K310"/>
  <c r="K311"/>
  <c r="K312"/>
  <c r="K313"/>
  <c r="K314"/>
  <c r="K315"/>
  <c r="K316"/>
  <c r="K317"/>
  <c r="K318"/>
  <c r="K319"/>
  <c r="K320"/>
  <c r="K321"/>
  <c r="K322"/>
  <c r="K323"/>
  <c r="K324"/>
  <c r="K325"/>
  <c r="K326"/>
  <c r="K327"/>
  <c r="K328"/>
  <c r="K329"/>
  <c r="K330"/>
  <c r="K331"/>
  <c r="K332"/>
  <c r="K333"/>
  <c r="K334"/>
  <c r="K335"/>
  <c r="K336"/>
  <c r="K337"/>
  <c r="K338"/>
  <c r="K339"/>
  <c r="K340"/>
  <c r="K341"/>
  <c r="K342"/>
  <c r="K343"/>
  <c r="K344"/>
  <c r="K345"/>
  <c r="K346"/>
  <c r="K347"/>
  <c r="K348"/>
  <c r="K349"/>
  <c r="K350"/>
  <c r="K351"/>
  <c r="K352"/>
  <c r="K353"/>
  <c r="K354"/>
  <c r="K355"/>
  <c r="K356"/>
  <c r="K357"/>
  <c r="K358"/>
  <c r="K359"/>
  <c r="K360"/>
  <c r="K361"/>
  <c r="K362"/>
  <c r="K363"/>
  <c r="K364"/>
  <c r="K365"/>
  <c r="K366"/>
  <c r="K367"/>
  <c r="K368"/>
  <c r="K369"/>
  <c r="K370"/>
  <c r="K371"/>
  <c r="K372"/>
  <c r="K373"/>
  <c r="K374"/>
  <c r="K375"/>
  <c r="K376"/>
  <c r="K377"/>
  <c r="K378"/>
  <c r="K379"/>
  <c r="K380"/>
  <c r="K381"/>
  <c r="K382"/>
  <c r="K383"/>
  <c r="K384"/>
  <c r="K385"/>
  <c r="K386"/>
  <c r="K387"/>
  <c r="K388"/>
  <c r="K389"/>
  <c r="K390"/>
  <c r="K391"/>
  <c r="K392"/>
  <c r="K393"/>
  <c r="K394"/>
  <c r="K395"/>
  <c r="G440"/>
  <c r="I440" s="1"/>
  <c r="G439"/>
  <c r="I439" s="1"/>
  <c r="G438"/>
  <c r="I438" s="1"/>
  <c r="K185"/>
  <c r="K184"/>
  <c r="G187" i="17" s="1"/>
  <c r="K183" i="14"/>
  <c r="K182"/>
  <c r="K181"/>
  <c r="K180"/>
  <c r="K179"/>
  <c r="K178"/>
  <c r="K177"/>
  <c r="K176"/>
  <c r="K175"/>
  <c r="K174"/>
  <c r="G177" i="17" s="1"/>
  <c r="K173" i="14"/>
  <c r="K172"/>
  <c r="G175" i="17" s="1"/>
  <c r="C127" i="9" l="1"/>
  <c r="J49" i="20"/>
  <c r="H49"/>
  <c r="F49"/>
  <c r="I49"/>
  <c r="G49"/>
  <c r="J57"/>
  <c r="H57"/>
  <c r="F57"/>
  <c r="G57"/>
  <c r="I57"/>
  <c r="J27"/>
  <c r="H27"/>
  <c r="F27"/>
  <c r="I27"/>
  <c r="G27"/>
  <c r="J12"/>
  <c r="H12"/>
  <c r="F12"/>
  <c r="G12"/>
  <c r="I12"/>
  <c r="J44"/>
  <c r="H44"/>
  <c r="F44"/>
  <c r="I44"/>
  <c r="G44"/>
  <c r="I18"/>
  <c r="G18"/>
  <c r="J18"/>
  <c r="F18"/>
  <c r="H18"/>
  <c r="J46"/>
  <c r="H46"/>
  <c r="F46"/>
  <c r="G46"/>
  <c r="I46"/>
  <c r="I52"/>
  <c r="G52"/>
  <c r="H52"/>
  <c r="J52"/>
  <c r="F52"/>
  <c r="J45"/>
  <c r="H45"/>
  <c r="F45"/>
  <c r="I45"/>
  <c r="G45"/>
  <c r="I9"/>
  <c r="G9"/>
  <c r="H9"/>
  <c r="J9"/>
  <c r="F9"/>
  <c r="I66"/>
  <c r="G66"/>
  <c r="H66"/>
  <c r="J66"/>
  <c r="F66"/>
  <c r="J32"/>
  <c r="H32"/>
  <c r="F32"/>
  <c r="G32"/>
  <c r="I32"/>
  <c r="I65"/>
  <c r="G65"/>
  <c r="H65"/>
  <c r="J65"/>
  <c r="F65"/>
  <c r="J50"/>
  <c r="H50"/>
  <c r="F50"/>
  <c r="I50"/>
  <c r="G50"/>
  <c r="G179" i="17"/>
  <c r="I22" i="20"/>
  <c r="G22"/>
  <c r="H22"/>
  <c r="J22"/>
  <c r="F22"/>
  <c r="G181" i="17"/>
  <c r="I61" i="20"/>
  <c r="G61"/>
  <c r="J61"/>
  <c r="F61"/>
  <c r="H61"/>
  <c r="G183" i="17"/>
  <c r="I69" i="20"/>
  <c r="G69"/>
  <c r="H69"/>
  <c r="J69"/>
  <c r="F69"/>
  <c r="G185" i="17"/>
  <c r="I39" i="20"/>
  <c r="G39"/>
  <c r="J39"/>
  <c r="F39"/>
  <c r="H39"/>
  <c r="I35"/>
  <c r="G35"/>
  <c r="H35"/>
  <c r="J35"/>
  <c r="F35"/>
  <c r="J34"/>
  <c r="H34"/>
  <c r="F34"/>
  <c r="I34"/>
  <c r="G34"/>
  <c r="I70"/>
  <c r="G70"/>
  <c r="J70"/>
  <c r="F70"/>
  <c r="H70"/>
  <c r="J24"/>
  <c r="H24"/>
  <c r="F24"/>
  <c r="G24"/>
  <c r="I24"/>
  <c r="J33"/>
  <c r="H33"/>
  <c r="F33"/>
  <c r="I33"/>
  <c r="G33"/>
  <c r="I40"/>
  <c r="G40"/>
  <c r="J40"/>
  <c r="F40"/>
  <c r="H40"/>
  <c r="J23"/>
  <c r="H23"/>
  <c r="F23"/>
  <c r="G23"/>
  <c r="I23"/>
  <c r="J14"/>
  <c r="H14"/>
  <c r="F14"/>
  <c r="I14"/>
  <c r="G14"/>
  <c r="I8"/>
  <c r="G8"/>
  <c r="J8"/>
  <c r="F8"/>
  <c r="H8"/>
  <c r="J13"/>
  <c r="H13"/>
  <c r="F13"/>
  <c r="I13"/>
  <c r="G13"/>
  <c r="I58"/>
  <c r="G58"/>
  <c r="J58"/>
  <c r="F58"/>
  <c r="H58"/>
  <c r="J51"/>
  <c r="H51"/>
  <c r="F51"/>
  <c r="G51"/>
  <c r="I51"/>
  <c r="I7"/>
  <c r="G7"/>
  <c r="H7"/>
  <c r="J7"/>
  <c r="F7"/>
  <c r="I31"/>
  <c r="G31"/>
  <c r="J31"/>
  <c r="F31"/>
  <c r="H31"/>
  <c r="J30"/>
  <c r="H30"/>
  <c r="F30"/>
  <c r="G30"/>
  <c r="I30"/>
  <c r="G203" i="17"/>
  <c r="I29" i="20"/>
  <c r="G29"/>
  <c r="H29"/>
  <c r="J29"/>
  <c r="F29"/>
  <c r="J397" i="17"/>
  <c r="F397"/>
  <c r="H397"/>
  <c r="H395"/>
  <c r="F395"/>
  <c r="J395"/>
  <c r="J393"/>
  <c r="F393"/>
  <c r="H393"/>
  <c r="H391"/>
  <c r="J391"/>
  <c r="F391"/>
  <c r="J389"/>
  <c r="F389"/>
  <c r="H389"/>
  <c r="H387"/>
  <c r="F387"/>
  <c r="J387"/>
  <c r="J385"/>
  <c r="F385"/>
  <c r="H385"/>
  <c r="H383"/>
  <c r="J383"/>
  <c r="F383"/>
  <c r="J381"/>
  <c r="F381"/>
  <c r="H381"/>
  <c r="H379"/>
  <c r="F379"/>
  <c r="J379"/>
  <c r="J377"/>
  <c r="F377"/>
  <c r="H377"/>
  <c r="H375"/>
  <c r="J375"/>
  <c r="F375"/>
  <c r="J373"/>
  <c r="F373"/>
  <c r="H373"/>
  <c r="H371"/>
  <c r="F371"/>
  <c r="J371"/>
  <c r="J369"/>
  <c r="F369"/>
  <c r="H369"/>
  <c r="H367"/>
  <c r="J367"/>
  <c r="F367"/>
  <c r="J365"/>
  <c r="F365"/>
  <c r="H365"/>
  <c r="H363"/>
  <c r="F363"/>
  <c r="J363"/>
  <c r="J361"/>
  <c r="F361"/>
  <c r="H361"/>
  <c r="H359"/>
  <c r="J359"/>
  <c r="F359"/>
  <c r="J357"/>
  <c r="F357"/>
  <c r="H357"/>
  <c r="H355"/>
  <c r="F355"/>
  <c r="J355"/>
  <c r="J353"/>
  <c r="F353"/>
  <c r="H353"/>
  <c r="H351"/>
  <c r="J351"/>
  <c r="F351"/>
  <c r="J349"/>
  <c r="F349"/>
  <c r="H349"/>
  <c r="H347"/>
  <c r="F347"/>
  <c r="J347"/>
  <c r="J345"/>
  <c r="F345"/>
  <c r="H345"/>
  <c r="H343"/>
  <c r="J343"/>
  <c r="F343"/>
  <c r="J341"/>
  <c r="F341"/>
  <c r="H341"/>
  <c r="H339"/>
  <c r="F339"/>
  <c r="J339"/>
  <c r="J337"/>
  <c r="F337"/>
  <c r="H337"/>
  <c r="H335"/>
  <c r="J335"/>
  <c r="F335"/>
  <c r="J333"/>
  <c r="F333"/>
  <c r="H333"/>
  <c r="H331"/>
  <c r="F331"/>
  <c r="J331"/>
  <c r="J329"/>
  <c r="F329"/>
  <c r="H329"/>
  <c r="H327"/>
  <c r="J327"/>
  <c r="F327"/>
  <c r="J325"/>
  <c r="F325"/>
  <c r="H325"/>
  <c r="H323"/>
  <c r="F323"/>
  <c r="J323"/>
  <c r="J321"/>
  <c r="F321"/>
  <c r="H321"/>
  <c r="H319"/>
  <c r="J319"/>
  <c r="F319"/>
  <c r="J317"/>
  <c r="F317"/>
  <c r="H317"/>
  <c r="H315"/>
  <c r="F315"/>
  <c r="J315"/>
  <c r="J313"/>
  <c r="F313"/>
  <c r="H313"/>
  <c r="H311"/>
  <c r="J311"/>
  <c r="F311"/>
  <c r="J309"/>
  <c r="F309"/>
  <c r="H309"/>
  <c r="H307"/>
  <c r="F307"/>
  <c r="J307"/>
  <c r="J305"/>
  <c r="F305"/>
  <c r="H305"/>
  <c r="H303"/>
  <c r="J303"/>
  <c r="F303"/>
  <c r="J301"/>
  <c r="F301"/>
  <c r="H301"/>
  <c r="H299"/>
  <c r="F299"/>
  <c r="J299"/>
  <c r="J297"/>
  <c r="F297"/>
  <c r="H297"/>
  <c r="H295"/>
  <c r="J295"/>
  <c r="F295"/>
  <c r="J293"/>
  <c r="F293"/>
  <c r="H293"/>
  <c r="H291"/>
  <c r="F291"/>
  <c r="J291"/>
  <c r="G288"/>
  <c r="I288"/>
  <c r="G286"/>
  <c r="I286"/>
  <c r="I284"/>
  <c r="G284"/>
  <c r="I282"/>
  <c r="G282"/>
  <c r="I280"/>
  <c r="G280"/>
  <c r="I278"/>
  <c r="G278"/>
  <c r="I276"/>
  <c r="G276"/>
  <c r="I274"/>
  <c r="G274"/>
  <c r="I272"/>
  <c r="G272"/>
  <c r="I270"/>
  <c r="G270"/>
  <c r="I268"/>
  <c r="G268"/>
  <c r="I266"/>
  <c r="G266"/>
  <c r="I264"/>
  <c r="G264"/>
  <c r="I262"/>
  <c r="G262"/>
  <c r="I260"/>
  <c r="G260"/>
  <c r="J257"/>
  <c r="F257"/>
  <c r="H257"/>
  <c r="H255"/>
  <c r="J255"/>
  <c r="F255"/>
  <c r="J253"/>
  <c r="F253"/>
  <c r="H253"/>
  <c r="G251"/>
  <c r="I251"/>
  <c r="G249"/>
  <c r="I249"/>
  <c r="G247"/>
  <c r="I247"/>
  <c r="G245"/>
  <c r="I245"/>
  <c r="G243"/>
  <c r="I243"/>
  <c r="G241"/>
  <c r="I241"/>
  <c r="G239"/>
  <c r="I239"/>
  <c r="G237"/>
  <c r="I237"/>
  <c r="G235"/>
  <c r="I235"/>
  <c r="G233"/>
  <c r="I233"/>
  <c r="G231"/>
  <c r="I231"/>
  <c r="G229"/>
  <c r="I229"/>
  <c r="G227"/>
  <c r="I227"/>
  <c r="G225"/>
  <c r="I225"/>
  <c r="G223"/>
  <c r="I223"/>
  <c r="G221"/>
  <c r="I221"/>
  <c r="G219"/>
  <c r="I219"/>
  <c r="G217"/>
  <c r="I217"/>
  <c r="G215"/>
  <c r="I215"/>
  <c r="J289"/>
  <c r="F289"/>
  <c r="H289"/>
  <c r="I177"/>
  <c r="I181"/>
  <c r="I185"/>
  <c r="I203"/>
  <c r="I207"/>
  <c r="I211"/>
  <c r="I175"/>
  <c r="I179"/>
  <c r="I183"/>
  <c r="I187"/>
  <c r="I205"/>
  <c r="I209"/>
  <c r="I213"/>
  <c r="F173" i="16"/>
  <c r="H173"/>
  <c r="J173"/>
  <c r="I173"/>
  <c r="G173"/>
  <c r="I176" i="17"/>
  <c r="G176"/>
  <c r="J176"/>
  <c r="H176"/>
  <c r="F176"/>
  <c r="M175" i="14"/>
  <c r="F175" i="16"/>
  <c r="H175"/>
  <c r="J175"/>
  <c r="G175"/>
  <c r="I175"/>
  <c r="I178" i="17"/>
  <c r="G178"/>
  <c r="J178"/>
  <c r="H178"/>
  <c r="F178"/>
  <c r="M177" i="14"/>
  <c r="F177" i="16"/>
  <c r="H177"/>
  <c r="J177"/>
  <c r="I177"/>
  <c r="G177"/>
  <c r="I180" i="17"/>
  <c r="G180"/>
  <c r="N177" i="14"/>
  <c r="J180" i="17"/>
  <c r="H180"/>
  <c r="F180"/>
  <c r="M179" i="14"/>
  <c r="F179" i="16"/>
  <c r="H179"/>
  <c r="J179"/>
  <c r="G179"/>
  <c r="I179"/>
  <c r="I182" i="17"/>
  <c r="G182"/>
  <c r="J182"/>
  <c r="H182"/>
  <c r="F182"/>
  <c r="M181" i="14"/>
  <c r="F181" i="16"/>
  <c r="H181"/>
  <c r="J181"/>
  <c r="I181"/>
  <c r="G181"/>
  <c r="I184" i="17"/>
  <c r="G184"/>
  <c r="N181" i="14"/>
  <c r="J184" i="17"/>
  <c r="H184"/>
  <c r="F184"/>
  <c r="M183" i="14"/>
  <c r="F183" i="16"/>
  <c r="H183"/>
  <c r="J183"/>
  <c r="G183"/>
  <c r="I183"/>
  <c r="I186" i="17"/>
  <c r="G186"/>
  <c r="J186"/>
  <c r="H186"/>
  <c r="F186"/>
  <c r="M185" i="14"/>
  <c r="F185" i="16"/>
  <c r="H185"/>
  <c r="J185"/>
  <c r="I185"/>
  <c r="G185"/>
  <c r="I188" i="17"/>
  <c r="G188"/>
  <c r="N185" i="14"/>
  <c r="J188" i="17"/>
  <c r="H188"/>
  <c r="F188"/>
  <c r="M395" i="14"/>
  <c r="F395" i="16"/>
  <c r="H395"/>
  <c r="J395"/>
  <c r="G395"/>
  <c r="I395"/>
  <c r="J398" i="17"/>
  <c r="H398"/>
  <c r="F398"/>
  <c r="I398"/>
  <c r="G398"/>
  <c r="M393" i="14"/>
  <c r="F393" i="16"/>
  <c r="H393"/>
  <c r="J393"/>
  <c r="I393"/>
  <c r="G393"/>
  <c r="J396" i="17"/>
  <c r="H396"/>
  <c r="F396"/>
  <c r="N393" i="14"/>
  <c r="I396" i="17"/>
  <c r="G396"/>
  <c r="M391" i="14"/>
  <c r="F391" i="16"/>
  <c r="H391"/>
  <c r="J391"/>
  <c r="G391"/>
  <c r="I391"/>
  <c r="J394" i="17"/>
  <c r="H394"/>
  <c r="F394"/>
  <c r="I394"/>
  <c r="G394"/>
  <c r="M389" i="14"/>
  <c r="F389" i="16"/>
  <c r="H389"/>
  <c r="J389"/>
  <c r="I389"/>
  <c r="G389"/>
  <c r="J392" i="17"/>
  <c r="H392"/>
  <c r="F392"/>
  <c r="N389" i="14"/>
  <c r="I392" i="17"/>
  <c r="G392"/>
  <c r="M387" i="14"/>
  <c r="F387" i="16"/>
  <c r="H387"/>
  <c r="J387"/>
  <c r="G387"/>
  <c r="I387"/>
  <c r="J390" i="17"/>
  <c r="H390"/>
  <c r="F390"/>
  <c r="I390"/>
  <c r="G390"/>
  <c r="M385" i="14"/>
  <c r="F385" i="16"/>
  <c r="H385"/>
  <c r="J385"/>
  <c r="I385"/>
  <c r="G385"/>
  <c r="J388" i="17"/>
  <c r="H388"/>
  <c r="F388"/>
  <c r="N385" i="14"/>
  <c r="I388" i="17"/>
  <c r="G388"/>
  <c r="M383" i="14"/>
  <c r="F383" i="16"/>
  <c r="H383"/>
  <c r="J383"/>
  <c r="G383"/>
  <c r="I383"/>
  <c r="J386" i="17"/>
  <c r="H386"/>
  <c r="F386"/>
  <c r="I386"/>
  <c r="G386"/>
  <c r="M381" i="14"/>
  <c r="F381" i="16"/>
  <c r="H381"/>
  <c r="J381"/>
  <c r="I381"/>
  <c r="G381"/>
  <c r="J384" i="17"/>
  <c r="H384"/>
  <c r="F384"/>
  <c r="N381" i="14"/>
  <c r="I384" i="17"/>
  <c r="G384"/>
  <c r="M379" i="14"/>
  <c r="F379" i="16"/>
  <c r="H379"/>
  <c r="J379"/>
  <c r="G379"/>
  <c r="I379"/>
  <c r="J382" i="17"/>
  <c r="H382"/>
  <c r="F382"/>
  <c r="I382"/>
  <c r="G382"/>
  <c r="M377" i="14"/>
  <c r="F377" i="16"/>
  <c r="H377"/>
  <c r="J377"/>
  <c r="I377"/>
  <c r="G377"/>
  <c r="J380" i="17"/>
  <c r="H380"/>
  <c r="F380"/>
  <c r="N377" i="14"/>
  <c r="I380" i="17"/>
  <c r="G380"/>
  <c r="M375" i="14"/>
  <c r="F375" i="16"/>
  <c r="H375"/>
  <c r="J375"/>
  <c r="G375"/>
  <c r="I375"/>
  <c r="J378" i="17"/>
  <c r="H378"/>
  <c r="F378"/>
  <c r="I378"/>
  <c r="G378"/>
  <c r="M373" i="14"/>
  <c r="F373" i="16"/>
  <c r="H373"/>
  <c r="J373"/>
  <c r="I373"/>
  <c r="G373"/>
  <c r="J376" i="17"/>
  <c r="H376"/>
  <c r="F376"/>
  <c r="N373" i="14"/>
  <c r="I376" i="17"/>
  <c r="G376"/>
  <c r="M371" i="14"/>
  <c r="F371" i="16"/>
  <c r="H371"/>
  <c r="J371"/>
  <c r="G371"/>
  <c r="I371"/>
  <c r="J374" i="17"/>
  <c r="H374"/>
  <c r="F374"/>
  <c r="I374"/>
  <c r="G374"/>
  <c r="M369" i="14"/>
  <c r="F369" i="16"/>
  <c r="H369"/>
  <c r="J369"/>
  <c r="I369"/>
  <c r="G369"/>
  <c r="J372" i="17"/>
  <c r="H372"/>
  <c r="F372"/>
  <c r="N369" i="14"/>
  <c r="I372" i="17"/>
  <c r="G372"/>
  <c r="M367" i="14"/>
  <c r="F367" i="16"/>
  <c r="H367"/>
  <c r="J367"/>
  <c r="G367"/>
  <c r="I367"/>
  <c r="J370" i="17"/>
  <c r="H370"/>
  <c r="F370"/>
  <c r="I370"/>
  <c r="G370"/>
  <c r="M365" i="14"/>
  <c r="F365" i="16"/>
  <c r="H365"/>
  <c r="J365"/>
  <c r="I365"/>
  <c r="G365"/>
  <c r="J368" i="17"/>
  <c r="H368"/>
  <c r="F368"/>
  <c r="N365" i="14"/>
  <c r="I368" i="17"/>
  <c r="G368"/>
  <c r="M363" i="14"/>
  <c r="F363" i="16"/>
  <c r="H363"/>
  <c r="J363"/>
  <c r="G363"/>
  <c r="I363"/>
  <c r="J366" i="17"/>
  <c r="H366"/>
  <c r="F366"/>
  <c r="I366"/>
  <c r="G366"/>
  <c r="M361" i="14"/>
  <c r="F361" i="16"/>
  <c r="H361"/>
  <c r="J361"/>
  <c r="I361"/>
  <c r="G361"/>
  <c r="J364" i="17"/>
  <c r="H364"/>
  <c r="F364"/>
  <c r="N361" i="14"/>
  <c r="I364" i="17"/>
  <c r="G364"/>
  <c r="M359" i="14"/>
  <c r="F359" i="16"/>
  <c r="H359"/>
  <c r="J359"/>
  <c r="G359"/>
  <c r="I359"/>
  <c r="J362" i="17"/>
  <c r="H362"/>
  <c r="F362"/>
  <c r="I362"/>
  <c r="G362"/>
  <c r="M357" i="14"/>
  <c r="F357" i="16"/>
  <c r="H357"/>
  <c r="J357"/>
  <c r="I357"/>
  <c r="G357"/>
  <c r="J360" i="17"/>
  <c r="H360"/>
  <c r="F360"/>
  <c r="N357" i="14"/>
  <c r="I360" i="17"/>
  <c r="G360"/>
  <c r="M355" i="14"/>
  <c r="F355" i="16"/>
  <c r="H355"/>
  <c r="J355"/>
  <c r="G355"/>
  <c r="I355"/>
  <c r="J358" i="17"/>
  <c r="H358"/>
  <c r="F358"/>
  <c r="I358"/>
  <c r="G358"/>
  <c r="M353" i="14"/>
  <c r="F353" i="16"/>
  <c r="H353"/>
  <c r="J353"/>
  <c r="I353"/>
  <c r="G353"/>
  <c r="J356" i="17"/>
  <c r="H356"/>
  <c r="F356"/>
  <c r="N353" i="14"/>
  <c r="I356" i="17"/>
  <c r="G356"/>
  <c r="M351" i="14"/>
  <c r="F351" i="16"/>
  <c r="H351"/>
  <c r="J351"/>
  <c r="G351"/>
  <c r="I351"/>
  <c r="J354" i="17"/>
  <c r="H354"/>
  <c r="F354"/>
  <c r="I354"/>
  <c r="G354"/>
  <c r="M349" i="14"/>
  <c r="F349" i="16"/>
  <c r="H349"/>
  <c r="J349"/>
  <c r="I349"/>
  <c r="G349"/>
  <c r="J352" i="17"/>
  <c r="H352"/>
  <c r="F352"/>
  <c r="N349" i="14"/>
  <c r="I352" i="17"/>
  <c r="G352"/>
  <c r="M347" i="14"/>
  <c r="F347" i="16"/>
  <c r="H347"/>
  <c r="J347"/>
  <c r="G347"/>
  <c r="I347"/>
  <c r="J350" i="17"/>
  <c r="H350"/>
  <c r="F350"/>
  <c r="I350"/>
  <c r="G350"/>
  <c r="M345" i="14"/>
  <c r="F345" i="16"/>
  <c r="H345"/>
  <c r="J345"/>
  <c r="I345"/>
  <c r="G345"/>
  <c r="J348" i="17"/>
  <c r="H348"/>
  <c r="F348"/>
  <c r="N345" i="14"/>
  <c r="I348" i="17"/>
  <c r="G348"/>
  <c r="M343" i="14"/>
  <c r="F343" i="16"/>
  <c r="H343"/>
  <c r="J343"/>
  <c r="G343"/>
  <c r="I343"/>
  <c r="J346" i="17"/>
  <c r="H346"/>
  <c r="F346"/>
  <c r="I346"/>
  <c r="G346"/>
  <c r="M341" i="14"/>
  <c r="F341" i="16"/>
  <c r="H341"/>
  <c r="J341"/>
  <c r="I341"/>
  <c r="G341"/>
  <c r="J344" i="17"/>
  <c r="H344"/>
  <c r="F344"/>
  <c r="N341" i="14"/>
  <c r="I344" i="17"/>
  <c r="G344"/>
  <c r="M339" i="14"/>
  <c r="F339" i="16"/>
  <c r="H339"/>
  <c r="J339"/>
  <c r="G339"/>
  <c r="I339"/>
  <c r="J342" i="17"/>
  <c r="H342"/>
  <c r="F342"/>
  <c r="I342"/>
  <c r="G342"/>
  <c r="M337" i="14"/>
  <c r="F337" i="16"/>
  <c r="H337"/>
  <c r="J337"/>
  <c r="I337"/>
  <c r="G337"/>
  <c r="J340" i="17"/>
  <c r="H340"/>
  <c r="F340"/>
  <c r="N337" i="14"/>
  <c r="I340" i="17"/>
  <c r="G340"/>
  <c r="M335" i="14"/>
  <c r="F335" i="16"/>
  <c r="H335"/>
  <c r="J335"/>
  <c r="G335"/>
  <c r="I335"/>
  <c r="J338" i="17"/>
  <c r="H338"/>
  <c r="F338"/>
  <c r="I338"/>
  <c r="G338"/>
  <c r="M333" i="14"/>
  <c r="F333" i="16"/>
  <c r="H333"/>
  <c r="J333"/>
  <c r="I333"/>
  <c r="G333"/>
  <c r="J336" i="17"/>
  <c r="H336"/>
  <c r="F336"/>
  <c r="N333" i="14"/>
  <c r="I336" i="17"/>
  <c r="G336"/>
  <c r="M331" i="14"/>
  <c r="F331" i="16"/>
  <c r="H331"/>
  <c r="J331"/>
  <c r="G331"/>
  <c r="I331"/>
  <c r="J334" i="17"/>
  <c r="H334"/>
  <c r="F334"/>
  <c r="I334"/>
  <c r="G334"/>
  <c r="M329" i="14"/>
  <c r="F329" i="16"/>
  <c r="H329"/>
  <c r="J329"/>
  <c r="I329"/>
  <c r="G329"/>
  <c r="J332" i="17"/>
  <c r="H332"/>
  <c r="F332"/>
  <c r="N329" i="14"/>
  <c r="I332" i="17"/>
  <c r="G332"/>
  <c r="M327" i="14"/>
  <c r="F327" i="16"/>
  <c r="H327"/>
  <c r="J327"/>
  <c r="G327"/>
  <c r="I327"/>
  <c r="J330" i="17"/>
  <c r="H330"/>
  <c r="F330"/>
  <c r="I330"/>
  <c r="G330"/>
  <c r="M325" i="14"/>
  <c r="F325" i="16"/>
  <c r="H325"/>
  <c r="J325"/>
  <c r="I325"/>
  <c r="G325"/>
  <c r="J328" i="17"/>
  <c r="H328"/>
  <c r="F328"/>
  <c r="N325" i="14"/>
  <c r="I328" i="17"/>
  <c r="G328"/>
  <c r="M323" i="14"/>
  <c r="F323" i="16"/>
  <c r="H323"/>
  <c r="J323"/>
  <c r="G323"/>
  <c r="I323"/>
  <c r="J326" i="17"/>
  <c r="H326"/>
  <c r="F326"/>
  <c r="I326"/>
  <c r="G326"/>
  <c r="M321" i="14"/>
  <c r="F321" i="16"/>
  <c r="H321"/>
  <c r="J321"/>
  <c r="I321"/>
  <c r="G321"/>
  <c r="J324" i="17"/>
  <c r="H324"/>
  <c r="F324"/>
  <c r="N321" i="14"/>
  <c r="I324" i="17"/>
  <c r="G324"/>
  <c r="M319" i="14"/>
  <c r="F319" i="16"/>
  <c r="H319"/>
  <c r="J319"/>
  <c r="G319"/>
  <c r="I319"/>
  <c r="J322" i="17"/>
  <c r="H322"/>
  <c r="F322"/>
  <c r="I322"/>
  <c r="G322"/>
  <c r="M317" i="14"/>
  <c r="F317" i="16"/>
  <c r="H317"/>
  <c r="J317"/>
  <c r="I317"/>
  <c r="G317"/>
  <c r="J320" i="17"/>
  <c r="H320"/>
  <c r="F320"/>
  <c r="N317" i="14"/>
  <c r="I320" i="17"/>
  <c r="G320"/>
  <c r="M315" i="14"/>
  <c r="F315" i="16"/>
  <c r="H315"/>
  <c r="J315"/>
  <c r="G315"/>
  <c r="I315"/>
  <c r="J318" i="17"/>
  <c r="H318"/>
  <c r="F318"/>
  <c r="I318"/>
  <c r="G318"/>
  <c r="M313" i="14"/>
  <c r="F313" i="16"/>
  <c r="H313"/>
  <c r="J313"/>
  <c r="I313"/>
  <c r="G313"/>
  <c r="J316" i="17"/>
  <c r="H316"/>
  <c r="F316"/>
  <c r="N313" i="14"/>
  <c r="I316" i="17"/>
  <c r="G316"/>
  <c r="M311" i="14"/>
  <c r="F311" i="16"/>
  <c r="H311"/>
  <c r="J311"/>
  <c r="G311"/>
  <c r="I311"/>
  <c r="J314" i="17"/>
  <c r="H314"/>
  <c r="F314"/>
  <c r="I314"/>
  <c r="G314"/>
  <c r="M309" i="14"/>
  <c r="F309" i="16"/>
  <c r="H309"/>
  <c r="J309"/>
  <c r="I309"/>
  <c r="G309"/>
  <c r="J312" i="17"/>
  <c r="H312"/>
  <c r="F312"/>
  <c r="N309" i="14"/>
  <c r="I312" i="17"/>
  <c r="G312"/>
  <c r="M307" i="14"/>
  <c r="F307" i="16"/>
  <c r="H307"/>
  <c r="J307"/>
  <c r="G307"/>
  <c r="I307"/>
  <c r="J310" i="17"/>
  <c r="H310"/>
  <c r="F310"/>
  <c r="I310"/>
  <c r="G310"/>
  <c r="M305" i="14"/>
  <c r="G305" i="16"/>
  <c r="I305"/>
  <c r="H305"/>
  <c r="J305"/>
  <c r="F305"/>
  <c r="J308" i="17"/>
  <c r="H308"/>
  <c r="F308"/>
  <c r="N305" i="14"/>
  <c r="I308" i="17"/>
  <c r="G308"/>
  <c r="M303" i="14"/>
  <c r="G303" i="16"/>
  <c r="I303"/>
  <c r="F303"/>
  <c r="J303"/>
  <c r="H303"/>
  <c r="J306" i="17"/>
  <c r="H306"/>
  <c r="F306"/>
  <c r="I306"/>
  <c r="G306"/>
  <c r="M301" i="14"/>
  <c r="G301" i="16"/>
  <c r="I301"/>
  <c r="H301"/>
  <c r="F301"/>
  <c r="J301"/>
  <c r="J304" i="17"/>
  <c r="H304"/>
  <c r="F304"/>
  <c r="N301" i="14"/>
  <c r="I304" i="17"/>
  <c r="G304"/>
  <c r="M299" i="14"/>
  <c r="G299" i="16"/>
  <c r="I299"/>
  <c r="F299"/>
  <c r="J299"/>
  <c r="H299"/>
  <c r="J302" i="17"/>
  <c r="H302"/>
  <c r="F302"/>
  <c r="I302"/>
  <c r="G302"/>
  <c r="M297" i="14"/>
  <c r="G297" i="16"/>
  <c r="I297"/>
  <c r="H297"/>
  <c r="J297"/>
  <c r="F297"/>
  <c r="J300" i="17"/>
  <c r="H300"/>
  <c r="F300"/>
  <c r="N297" i="14"/>
  <c r="I300" i="17"/>
  <c r="G300"/>
  <c r="M295" i="14"/>
  <c r="G295" i="16"/>
  <c r="I295"/>
  <c r="F295"/>
  <c r="J295"/>
  <c r="H295"/>
  <c r="J298" i="17"/>
  <c r="H298"/>
  <c r="F298"/>
  <c r="I298"/>
  <c r="G298"/>
  <c r="M293" i="14"/>
  <c r="G293" i="16"/>
  <c r="I293"/>
  <c r="H293"/>
  <c r="F293"/>
  <c r="J293"/>
  <c r="J296" i="17"/>
  <c r="H296"/>
  <c r="F296"/>
  <c r="N293" i="14"/>
  <c r="I296" i="17"/>
  <c r="G296"/>
  <c r="M291" i="14"/>
  <c r="G291" i="16"/>
  <c r="I291"/>
  <c r="F291"/>
  <c r="J291"/>
  <c r="H291"/>
  <c r="J294" i="17"/>
  <c r="H294"/>
  <c r="F294"/>
  <c r="I294"/>
  <c r="G294"/>
  <c r="M289" i="14"/>
  <c r="G289" i="16"/>
  <c r="I289"/>
  <c r="H289"/>
  <c r="J289"/>
  <c r="F289"/>
  <c r="J292" i="17"/>
  <c r="H292"/>
  <c r="F292"/>
  <c r="N289" i="14"/>
  <c r="I292" i="17"/>
  <c r="G292"/>
  <c r="M287" i="14"/>
  <c r="G287" i="16"/>
  <c r="I287"/>
  <c r="F287"/>
  <c r="J287"/>
  <c r="H287"/>
  <c r="J290" i="17"/>
  <c r="H290"/>
  <c r="F290"/>
  <c r="I290"/>
  <c r="G290"/>
  <c r="M284" i="14"/>
  <c r="F284" i="16"/>
  <c r="H284"/>
  <c r="J284"/>
  <c r="I284"/>
  <c r="G284"/>
  <c r="I287" i="17"/>
  <c r="G287"/>
  <c r="J287"/>
  <c r="H287"/>
  <c r="F287"/>
  <c r="M282" i="14"/>
  <c r="F282" i="16"/>
  <c r="H282"/>
  <c r="J282"/>
  <c r="G282"/>
  <c r="I282"/>
  <c r="I285" i="17"/>
  <c r="G285"/>
  <c r="J285"/>
  <c r="H285"/>
  <c r="F285"/>
  <c r="M280" i="14"/>
  <c r="F280" i="16"/>
  <c r="H280"/>
  <c r="J280"/>
  <c r="I280"/>
  <c r="G280"/>
  <c r="I283" i="17"/>
  <c r="G283"/>
  <c r="J283"/>
  <c r="H283"/>
  <c r="F283"/>
  <c r="M278" i="14"/>
  <c r="F278" i="16"/>
  <c r="H278"/>
  <c r="J278"/>
  <c r="G278"/>
  <c r="I278"/>
  <c r="I281" i="17"/>
  <c r="G281"/>
  <c r="J281"/>
  <c r="H281"/>
  <c r="F281"/>
  <c r="M276" i="14"/>
  <c r="F276" i="16"/>
  <c r="H276"/>
  <c r="J276"/>
  <c r="I276"/>
  <c r="G276"/>
  <c r="I279" i="17"/>
  <c r="G279"/>
  <c r="J279"/>
  <c r="H279"/>
  <c r="F279"/>
  <c r="M274" i="14"/>
  <c r="F274" i="16"/>
  <c r="H274"/>
  <c r="J274"/>
  <c r="G274"/>
  <c r="I274"/>
  <c r="I277" i="17"/>
  <c r="G277"/>
  <c r="J277"/>
  <c r="H277"/>
  <c r="F277"/>
  <c r="M272" i="14"/>
  <c r="F272" i="16"/>
  <c r="H272"/>
  <c r="J272"/>
  <c r="I272"/>
  <c r="G272"/>
  <c r="I275" i="17"/>
  <c r="G275"/>
  <c r="J275"/>
  <c r="H275"/>
  <c r="F275"/>
  <c r="M270" i="14"/>
  <c r="F270" i="16"/>
  <c r="H270"/>
  <c r="J270"/>
  <c r="G270"/>
  <c r="I270"/>
  <c r="I273" i="17"/>
  <c r="G273"/>
  <c r="J273"/>
  <c r="H273"/>
  <c r="F273"/>
  <c r="M268" i="14"/>
  <c r="F268" i="16"/>
  <c r="H268"/>
  <c r="J268"/>
  <c r="I268"/>
  <c r="G268"/>
  <c r="I271" i="17"/>
  <c r="G271"/>
  <c r="J271"/>
  <c r="H271"/>
  <c r="F271"/>
  <c r="M266" i="14"/>
  <c r="F266" i="16"/>
  <c r="H266"/>
  <c r="J266"/>
  <c r="G266"/>
  <c r="I266"/>
  <c r="I269" i="17"/>
  <c r="G269"/>
  <c r="J269"/>
  <c r="H269"/>
  <c r="F269"/>
  <c r="M264" i="14"/>
  <c r="F264" i="16"/>
  <c r="H264"/>
  <c r="J264"/>
  <c r="I264"/>
  <c r="G264"/>
  <c r="I267" i="17"/>
  <c r="G267"/>
  <c r="J267"/>
  <c r="H267"/>
  <c r="F267"/>
  <c r="M262" i="14"/>
  <c r="F262" i="16"/>
  <c r="H262"/>
  <c r="J262"/>
  <c r="G262"/>
  <c r="I262"/>
  <c r="I265" i="17"/>
  <c r="G265"/>
  <c r="J265"/>
  <c r="H265"/>
  <c r="F265"/>
  <c r="M260" i="14"/>
  <c r="F260" i="16"/>
  <c r="H260"/>
  <c r="J260"/>
  <c r="I260"/>
  <c r="G260"/>
  <c r="I263" i="17"/>
  <c r="G263"/>
  <c r="J263"/>
  <c r="H263"/>
  <c r="F263"/>
  <c r="M258" i="14"/>
  <c r="F258" i="16"/>
  <c r="H258"/>
  <c r="J258"/>
  <c r="G258"/>
  <c r="I258"/>
  <c r="I261" i="17"/>
  <c r="G261"/>
  <c r="J261"/>
  <c r="H261"/>
  <c r="F261"/>
  <c r="M255" i="14"/>
  <c r="G255" i="16"/>
  <c r="I255"/>
  <c r="F255"/>
  <c r="J255"/>
  <c r="H255"/>
  <c r="J258" i="17"/>
  <c r="H258"/>
  <c r="F258"/>
  <c r="N255" i="14"/>
  <c r="I258" i="17"/>
  <c r="G258"/>
  <c r="M253" i="14"/>
  <c r="G253" i="16"/>
  <c r="I253"/>
  <c r="H253"/>
  <c r="F253"/>
  <c r="J253"/>
  <c r="J256" i="17"/>
  <c r="H256"/>
  <c r="F256"/>
  <c r="I256"/>
  <c r="G256"/>
  <c r="M251" i="14"/>
  <c r="G251" i="16"/>
  <c r="I251"/>
  <c r="F251"/>
  <c r="J251"/>
  <c r="H251"/>
  <c r="J254" i="17"/>
  <c r="H254"/>
  <c r="F254"/>
  <c r="N251" i="14"/>
  <c r="I254" i="17"/>
  <c r="G254"/>
  <c r="M247" i="14"/>
  <c r="F247" i="16"/>
  <c r="H247"/>
  <c r="J247"/>
  <c r="I247"/>
  <c r="G247"/>
  <c r="I250" i="17"/>
  <c r="G250"/>
  <c r="N247" i="14"/>
  <c r="J250" i="17"/>
  <c r="H250"/>
  <c r="F250"/>
  <c r="M245" i="14"/>
  <c r="F245" i="16"/>
  <c r="H245"/>
  <c r="J245"/>
  <c r="G245"/>
  <c r="I245"/>
  <c r="I248" i="17"/>
  <c r="G248"/>
  <c r="J248"/>
  <c r="H248"/>
  <c r="F248"/>
  <c r="M243" i="14"/>
  <c r="F243" i="16"/>
  <c r="H243"/>
  <c r="J243"/>
  <c r="I243"/>
  <c r="G243"/>
  <c r="I246" i="17"/>
  <c r="G246"/>
  <c r="N243" i="14"/>
  <c r="J246" i="17"/>
  <c r="H246"/>
  <c r="F246"/>
  <c r="M241" i="14"/>
  <c r="F241" i="16"/>
  <c r="H241"/>
  <c r="J241"/>
  <c r="G241"/>
  <c r="I241"/>
  <c r="I244" i="17"/>
  <c r="G244"/>
  <c r="J244"/>
  <c r="H244"/>
  <c r="F244"/>
  <c r="M239" i="14"/>
  <c r="F239" i="16"/>
  <c r="H239"/>
  <c r="J239"/>
  <c r="I239"/>
  <c r="G239"/>
  <c r="I242" i="17"/>
  <c r="G242"/>
  <c r="N239" i="14"/>
  <c r="J242" i="17"/>
  <c r="H242"/>
  <c r="F242"/>
  <c r="M237" i="14"/>
  <c r="F237" i="16"/>
  <c r="H237"/>
  <c r="J237"/>
  <c r="G237"/>
  <c r="I237"/>
  <c r="I240" i="17"/>
  <c r="G240"/>
  <c r="J240"/>
  <c r="H240"/>
  <c r="F240"/>
  <c r="M235" i="14"/>
  <c r="F235" i="16"/>
  <c r="H235"/>
  <c r="J235"/>
  <c r="I235"/>
  <c r="G235"/>
  <c r="I238" i="17"/>
  <c r="G238"/>
  <c r="N235" i="14"/>
  <c r="J238" i="17"/>
  <c r="H238"/>
  <c r="F238"/>
  <c r="M233" i="14"/>
  <c r="F233" i="16"/>
  <c r="H233"/>
  <c r="J233"/>
  <c r="G233"/>
  <c r="I233"/>
  <c r="I236" i="17"/>
  <c r="G236"/>
  <c r="J236"/>
  <c r="H236"/>
  <c r="F236"/>
  <c r="M231" i="14"/>
  <c r="F231" i="16"/>
  <c r="H231"/>
  <c r="J231"/>
  <c r="I231"/>
  <c r="G231"/>
  <c r="I234" i="17"/>
  <c r="G234"/>
  <c r="N231" i="14"/>
  <c r="J234" i="17"/>
  <c r="H234"/>
  <c r="F234"/>
  <c r="M229" i="14"/>
  <c r="F229" i="16"/>
  <c r="H229"/>
  <c r="J229"/>
  <c r="G229"/>
  <c r="I229"/>
  <c r="I232" i="17"/>
  <c r="G232"/>
  <c r="J232"/>
  <c r="H232"/>
  <c r="F232"/>
  <c r="M227" i="14"/>
  <c r="F227" i="16"/>
  <c r="H227"/>
  <c r="J227"/>
  <c r="I227"/>
  <c r="G227"/>
  <c r="I230" i="17"/>
  <c r="G230"/>
  <c r="N227" i="14"/>
  <c r="J230" i="17"/>
  <c r="H230"/>
  <c r="F230"/>
  <c r="M225" i="14"/>
  <c r="F225" i="16"/>
  <c r="H225"/>
  <c r="J225"/>
  <c r="G225"/>
  <c r="I225"/>
  <c r="I228" i="17"/>
  <c r="G228"/>
  <c r="J228"/>
  <c r="H228"/>
  <c r="F228"/>
  <c r="M223" i="14"/>
  <c r="F223" i="16"/>
  <c r="H223"/>
  <c r="J223"/>
  <c r="I223"/>
  <c r="G223"/>
  <c r="I226" i="17"/>
  <c r="G226"/>
  <c r="N223" i="14"/>
  <c r="J226" i="17"/>
  <c r="H226"/>
  <c r="F226"/>
  <c r="M221" i="14"/>
  <c r="F221" i="16"/>
  <c r="H221"/>
  <c r="J221"/>
  <c r="G221"/>
  <c r="I221"/>
  <c r="I224" i="17"/>
  <c r="G224"/>
  <c r="J224"/>
  <c r="H224"/>
  <c r="F224"/>
  <c r="M219" i="14"/>
  <c r="F219" i="16"/>
  <c r="H219"/>
  <c r="J219"/>
  <c r="I219"/>
  <c r="G219"/>
  <c r="I222" i="17"/>
  <c r="G222"/>
  <c r="N219" i="14"/>
  <c r="J222" i="17"/>
  <c r="H222"/>
  <c r="F222"/>
  <c r="M217" i="14"/>
  <c r="F217" i="16"/>
  <c r="H217"/>
  <c r="J217"/>
  <c r="G217"/>
  <c r="I217"/>
  <c r="I220" i="17"/>
  <c r="G220"/>
  <c r="J220"/>
  <c r="H220"/>
  <c r="F220"/>
  <c r="M215" i="14"/>
  <c r="F215" i="16"/>
  <c r="H215"/>
  <c r="J215"/>
  <c r="I215"/>
  <c r="G215"/>
  <c r="I218" i="17"/>
  <c r="G218"/>
  <c r="N215" i="14"/>
  <c r="J218" i="17"/>
  <c r="H218"/>
  <c r="F218"/>
  <c r="M213" i="14"/>
  <c r="F213" i="16"/>
  <c r="H213"/>
  <c r="J213"/>
  <c r="G213"/>
  <c r="I213"/>
  <c r="I216" i="17"/>
  <c r="G216"/>
  <c r="J216"/>
  <c r="H216"/>
  <c r="F216"/>
  <c r="M211" i="14"/>
  <c r="F211" i="16"/>
  <c r="H211"/>
  <c r="J211"/>
  <c r="I211"/>
  <c r="G211"/>
  <c r="I214" i="17"/>
  <c r="G214"/>
  <c r="N211" i="14"/>
  <c r="J214" i="17"/>
  <c r="H214"/>
  <c r="F214"/>
  <c r="M209" i="14"/>
  <c r="F209" i="16"/>
  <c r="H209"/>
  <c r="J209"/>
  <c r="G209"/>
  <c r="I209"/>
  <c r="I212" i="17"/>
  <c r="G212"/>
  <c r="J212"/>
  <c r="H212"/>
  <c r="F212"/>
  <c r="M207" i="14"/>
  <c r="F207" i="16"/>
  <c r="H207"/>
  <c r="J207"/>
  <c r="I207"/>
  <c r="G207"/>
  <c r="I210" i="17"/>
  <c r="G210"/>
  <c r="N207" i="14"/>
  <c r="J210" i="17"/>
  <c r="H210"/>
  <c r="F210"/>
  <c r="M205" i="14"/>
  <c r="F205" i="16"/>
  <c r="H205"/>
  <c r="J205"/>
  <c r="G205"/>
  <c r="I205"/>
  <c r="I208" i="17"/>
  <c r="G208"/>
  <c r="J208"/>
  <c r="H208"/>
  <c r="F208"/>
  <c r="M203" i="14"/>
  <c r="F203" i="16"/>
  <c r="H203"/>
  <c r="G203"/>
  <c r="J203"/>
  <c r="I203"/>
  <c r="I206" i="17"/>
  <c r="G206"/>
  <c r="N203" i="14"/>
  <c r="J206" i="17"/>
  <c r="H206"/>
  <c r="F206"/>
  <c r="M201" i="14"/>
  <c r="F201" i="16"/>
  <c r="H201"/>
  <c r="J201"/>
  <c r="I201"/>
  <c r="G201"/>
  <c r="I204" i="17"/>
  <c r="G204"/>
  <c r="J204"/>
  <c r="H204"/>
  <c r="F204"/>
  <c r="M256" i="14"/>
  <c r="F256" i="16"/>
  <c r="H256"/>
  <c r="J256"/>
  <c r="I256"/>
  <c r="G256"/>
  <c r="I259" i="17"/>
  <c r="G259"/>
  <c r="J259"/>
  <c r="H259"/>
  <c r="F259"/>
  <c r="K259" s="1"/>
  <c r="M259" s="1"/>
  <c r="N395" i="14"/>
  <c r="N387"/>
  <c r="N379"/>
  <c r="N371"/>
  <c r="N363"/>
  <c r="N355"/>
  <c r="N347"/>
  <c r="N339"/>
  <c r="N331"/>
  <c r="N323"/>
  <c r="N315"/>
  <c r="N307"/>
  <c r="N299"/>
  <c r="N291"/>
  <c r="N253"/>
  <c r="N245"/>
  <c r="N237"/>
  <c r="N229"/>
  <c r="N221"/>
  <c r="N213"/>
  <c r="N205"/>
  <c r="N183"/>
  <c r="N175"/>
  <c r="N391"/>
  <c r="N383"/>
  <c r="N375"/>
  <c r="N367"/>
  <c r="N359"/>
  <c r="N351"/>
  <c r="N343"/>
  <c r="N335"/>
  <c r="N327"/>
  <c r="N319"/>
  <c r="N311"/>
  <c r="N303"/>
  <c r="N295"/>
  <c r="N287"/>
  <c r="N241"/>
  <c r="N233"/>
  <c r="N225"/>
  <c r="N217"/>
  <c r="N209"/>
  <c r="N201"/>
  <c r="N179"/>
  <c r="M172"/>
  <c r="G172" i="16"/>
  <c r="I172"/>
  <c r="F172"/>
  <c r="J172"/>
  <c r="H172"/>
  <c r="G174"/>
  <c r="I174"/>
  <c r="H174"/>
  <c r="J174"/>
  <c r="F174"/>
  <c r="G176"/>
  <c r="I176"/>
  <c r="F176"/>
  <c r="J176"/>
  <c r="H176"/>
  <c r="G178"/>
  <c r="I178"/>
  <c r="H178"/>
  <c r="F178"/>
  <c r="J178"/>
  <c r="G180"/>
  <c r="I180"/>
  <c r="F180"/>
  <c r="J180"/>
  <c r="H180"/>
  <c r="G182"/>
  <c r="I182"/>
  <c r="H182"/>
  <c r="J182"/>
  <c r="F182"/>
  <c r="G184"/>
  <c r="I184"/>
  <c r="F184"/>
  <c r="J184"/>
  <c r="H184"/>
  <c r="G394"/>
  <c r="I394"/>
  <c r="H394"/>
  <c r="F394"/>
  <c r="J394"/>
  <c r="G392"/>
  <c r="I392"/>
  <c r="F392"/>
  <c r="J392"/>
  <c r="H392"/>
  <c r="G390"/>
  <c r="I390"/>
  <c r="H390"/>
  <c r="F390"/>
  <c r="J390"/>
  <c r="G388"/>
  <c r="I388"/>
  <c r="F388"/>
  <c r="J388"/>
  <c r="H388"/>
  <c r="G386"/>
  <c r="I386"/>
  <c r="H386"/>
  <c r="F386"/>
  <c r="J386"/>
  <c r="G384"/>
  <c r="I384"/>
  <c r="F384"/>
  <c r="J384"/>
  <c r="H384"/>
  <c r="G382"/>
  <c r="I382"/>
  <c r="H382"/>
  <c r="F382"/>
  <c r="J382"/>
  <c r="G380"/>
  <c r="I380"/>
  <c r="F380"/>
  <c r="J380"/>
  <c r="H380"/>
  <c r="G378"/>
  <c r="I378"/>
  <c r="H378"/>
  <c r="F378"/>
  <c r="J378"/>
  <c r="G376"/>
  <c r="I376"/>
  <c r="F376"/>
  <c r="J376"/>
  <c r="H376"/>
  <c r="G374"/>
  <c r="I374"/>
  <c r="H374"/>
  <c r="F374"/>
  <c r="J374"/>
  <c r="G372"/>
  <c r="I372"/>
  <c r="F372"/>
  <c r="J372"/>
  <c r="H372"/>
  <c r="G370"/>
  <c r="I370"/>
  <c r="H370"/>
  <c r="F370"/>
  <c r="J370"/>
  <c r="G368"/>
  <c r="I368"/>
  <c r="F368"/>
  <c r="J368"/>
  <c r="H368"/>
  <c r="G366"/>
  <c r="I366"/>
  <c r="H366"/>
  <c r="F366"/>
  <c r="J366"/>
  <c r="G364"/>
  <c r="I364"/>
  <c r="F364"/>
  <c r="J364"/>
  <c r="H364"/>
  <c r="G362"/>
  <c r="I362"/>
  <c r="H362"/>
  <c r="F362"/>
  <c r="J362"/>
  <c r="G360"/>
  <c r="I360"/>
  <c r="F360"/>
  <c r="J360"/>
  <c r="H360"/>
  <c r="G358"/>
  <c r="I358"/>
  <c r="H358"/>
  <c r="F358"/>
  <c r="J358"/>
  <c r="G356"/>
  <c r="I356"/>
  <c r="F356"/>
  <c r="J356"/>
  <c r="H356"/>
  <c r="G354"/>
  <c r="I354"/>
  <c r="H354"/>
  <c r="F354"/>
  <c r="J354"/>
  <c r="G352"/>
  <c r="I352"/>
  <c r="F352"/>
  <c r="J352"/>
  <c r="H352"/>
  <c r="G350"/>
  <c r="I350"/>
  <c r="H350"/>
  <c r="F350"/>
  <c r="J350"/>
  <c r="G348"/>
  <c r="I348"/>
  <c r="F348"/>
  <c r="J348"/>
  <c r="H348"/>
  <c r="G346"/>
  <c r="I346"/>
  <c r="H346"/>
  <c r="F346"/>
  <c r="J346"/>
  <c r="G344"/>
  <c r="I344"/>
  <c r="F344"/>
  <c r="J344"/>
  <c r="H344"/>
  <c r="G342"/>
  <c r="I342"/>
  <c r="H342"/>
  <c r="F342"/>
  <c r="J342"/>
  <c r="G340"/>
  <c r="I340"/>
  <c r="F340"/>
  <c r="J340"/>
  <c r="H340"/>
  <c r="G338"/>
  <c r="I338"/>
  <c r="H338"/>
  <c r="F338"/>
  <c r="J338"/>
  <c r="G336"/>
  <c r="I336"/>
  <c r="F336"/>
  <c r="J336"/>
  <c r="H336"/>
  <c r="G334"/>
  <c r="I334"/>
  <c r="H334"/>
  <c r="F334"/>
  <c r="J334"/>
  <c r="G332"/>
  <c r="I332"/>
  <c r="F332"/>
  <c r="J332"/>
  <c r="H332"/>
  <c r="G330"/>
  <c r="I330"/>
  <c r="H330"/>
  <c r="F330"/>
  <c r="J330"/>
  <c r="G328"/>
  <c r="I328"/>
  <c r="F328"/>
  <c r="J328"/>
  <c r="H328"/>
  <c r="G326"/>
  <c r="I326"/>
  <c r="H326"/>
  <c r="F326"/>
  <c r="J326"/>
  <c r="G324"/>
  <c r="I324"/>
  <c r="F324"/>
  <c r="J324"/>
  <c r="H324"/>
  <c r="G322"/>
  <c r="I322"/>
  <c r="H322"/>
  <c r="F322"/>
  <c r="J322"/>
  <c r="G320"/>
  <c r="I320"/>
  <c r="F320"/>
  <c r="J320"/>
  <c r="H320"/>
  <c r="G318"/>
  <c r="I318"/>
  <c r="H318"/>
  <c r="F318"/>
  <c r="J318"/>
  <c r="G316"/>
  <c r="I316"/>
  <c r="F316"/>
  <c r="J316"/>
  <c r="H316"/>
  <c r="G314"/>
  <c r="I314"/>
  <c r="H314"/>
  <c r="F314"/>
  <c r="J314"/>
  <c r="G312"/>
  <c r="I312"/>
  <c r="F312"/>
  <c r="J312"/>
  <c r="H312"/>
  <c r="G310"/>
  <c r="I310"/>
  <c r="H310"/>
  <c r="F310"/>
  <c r="J310"/>
  <c r="G308"/>
  <c r="I308"/>
  <c r="F308"/>
  <c r="J308"/>
  <c r="H308"/>
  <c r="F306"/>
  <c r="H306"/>
  <c r="J306"/>
  <c r="G306"/>
  <c r="I306"/>
  <c r="F304"/>
  <c r="H304"/>
  <c r="J304"/>
  <c r="I304"/>
  <c r="G304"/>
  <c r="F302"/>
  <c r="H302"/>
  <c r="J302"/>
  <c r="G302"/>
  <c r="I302"/>
  <c r="F300"/>
  <c r="H300"/>
  <c r="J300"/>
  <c r="I300"/>
  <c r="G300"/>
  <c r="F298"/>
  <c r="H298"/>
  <c r="J298"/>
  <c r="G298"/>
  <c r="I298"/>
  <c r="F296"/>
  <c r="H296"/>
  <c r="J296"/>
  <c r="I296"/>
  <c r="G296"/>
  <c r="F294"/>
  <c r="H294"/>
  <c r="J294"/>
  <c r="G294"/>
  <c r="I294"/>
  <c r="F292"/>
  <c r="H292"/>
  <c r="J292"/>
  <c r="I292"/>
  <c r="G292"/>
  <c r="F290"/>
  <c r="H290"/>
  <c r="J290"/>
  <c r="G290"/>
  <c r="I290"/>
  <c r="F288"/>
  <c r="H288"/>
  <c r="J288"/>
  <c r="I288"/>
  <c r="G288"/>
  <c r="M285" i="14"/>
  <c r="G285" i="16"/>
  <c r="I285"/>
  <c r="H285"/>
  <c r="F285"/>
  <c r="J285"/>
  <c r="M283" i="14"/>
  <c r="G283" i="16"/>
  <c r="I283"/>
  <c r="F283"/>
  <c r="J283"/>
  <c r="H283"/>
  <c r="M281" i="14"/>
  <c r="G281" i="16"/>
  <c r="I281"/>
  <c r="H281"/>
  <c r="J281"/>
  <c r="F281"/>
  <c r="M279" i="14"/>
  <c r="G279" i="16"/>
  <c r="I279"/>
  <c r="F279"/>
  <c r="J279"/>
  <c r="H279"/>
  <c r="M277" i="14"/>
  <c r="G277" i="16"/>
  <c r="I277"/>
  <c r="H277"/>
  <c r="F277"/>
  <c r="J277"/>
  <c r="M275" i="14"/>
  <c r="G275" i="16"/>
  <c r="I275"/>
  <c r="F275"/>
  <c r="J275"/>
  <c r="H275"/>
  <c r="M273" i="14"/>
  <c r="G273" i="16"/>
  <c r="I273"/>
  <c r="H273"/>
  <c r="J273"/>
  <c r="F273"/>
  <c r="M271" i="14"/>
  <c r="G271" i="16"/>
  <c r="I271"/>
  <c r="F271"/>
  <c r="J271"/>
  <c r="H271"/>
  <c r="M269" i="14"/>
  <c r="G269" i="16"/>
  <c r="I269"/>
  <c r="H269"/>
  <c r="F269"/>
  <c r="J269"/>
  <c r="M267" i="14"/>
  <c r="G267" i="16"/>
  <c r="I267"/>
  <c r="F267"/>
  <c r="J267"/>
  <c r="H267"/>
  <c r="M265" i="14"/>
  <c r="G265" i="16"/>
  <c r="I265"/>
  <c r="H265"/>
  <c r="J265"/>
  <c r="F265"/>
  <c r="M263" i="14"/>
  <c r="G263" i="16"/>
  <c r="I263"/>
  <c r="F263"/>
  <c r="J263"/>
  <c r="H263"/>
  <c r="M261" i="14"/>
  <c r="G261" i="16"/>
  <c r="I261"/>
  <c r="H261"/>
  <c r="F261"/>
  <c r="J261"/>
  <c r="M259" i="14"/>
  <c r="G259" i="16"/>
  <c r="I259"/>
  <c r="F259"/>
  <c r="J259"/>
  <c r="H259"/>
  <c r="M257" i="14"/>
  <c r="G257" i="16"/>
  <c r="I257"/>
  <c r="H257"/>
  <c r="J257"/>
  <c r="F257"/>
  <c r="F254"/>
  <c r="H254"/>
  <c r="J254"/>
  <c r="G254"/>
  <c r="I254"/>
  <c r="F252"/>
  <c r="H252"/>
  <c r="J252"/>
  <c r="I252"/>
  <c r="G252"/>
  <c r="F250"/>
  <c r="H250"/>
  <c r="J250"/>
  <c r="G250"/>
  <c r="I250"/>
  <c r="G248"/>
  <c r="I248"/>
  <c r="H248"/>
  <c r="J248"/>
  <c r="F248"/>
  <c r="G246"/>
  <c r="I246"/>
  <c r="F246"/>
  <c r="J246"/>
  <c r="H246"/>
  <c r="G244"/>
  <c r="I244"/>
  <c r="H244"/>
  <c r="F244"/>
  <c r="J244"/>
  <c r="G242"/>
  <c r="I242"/>
  <c r="F242"/>
  <c r="J242"/>
  <c r="H242"/>
  <c r="G240"/>
  <c r="I240"/>
  <c r="H240"/>
  <c r="J240"/>
  <c r="F240"/>
  <c r="G238"/>
  <c r="I238"/>
  <c r="F238"/>
  <c r="J238"/>
  <c r="H238"/>
  <c r="G236"/>
  <c r="I236"/>
  <c r="H236"/>
  <c r="F236"/>
  <c r="J236"/>
  <c r="G234"/>
  <c r="I234"/>
  <c r="F234"/>
  <c r="J234"/>
  <c r="H234"/>
  <c r="G232"/>
  <c r="I232"/>
  <c r="H232"/>
  <c r="J232"/>
  <c r="F232"/>
  <c r="G230"/>
  <c r="I230"/>
  <c r="F230"/>
  <c r="J230"/>
  <c r="H230"/>
  <c r="G228"/>
  <c r="I228"/>
  <c r="H228"/>
  <c r="F228"/>
  <c r="J228"/>
  <c r="G226"/>
  <c r="I226"/>
  <c r="F226"/>
  <c r="J226"/>
  <c r="H226"/>
  <c r="G224"/>
  <c r="I224"/>
  <c r="H224"/>
  <c r="J224"/>
  <c r="F224"/>
  <c r="G222"/>
  <c r="I222"/>
  <c r="F222"/>
  <c r="J222"/>
  <c r="H222"/>
  <c r="G220"/>
  <c r="I220"/>
  <c r="H220"/>
  <c r="F220"/>
  <c r="J220"/>
  <c r="G218"/>
  <c r="I218"/>
  <c r="F218"/>
  <c r="J218"/>
  <c r="H218"/>
  <c r="G216"/>
  <c r="I216"/>
  <c r="H216"/>
  <c r="J216"/>
  <c r="F216"/>
  <c r="G214"/>
  <c r="I214"/>
  <c r="F214"/>
  <c r="J214"/>
  <c r="H214"/>
  <c r="G212"/>
  <c r="I212"/>
  <c r="H212"/>
  <c r="F212"/>
  <c r="J212"/>
  <c r="G210"/>
  <c r="I210"/>
  <c r="F210"/>
  <c r="J210"/>
  <c r="H210"/>
  <c r="G208"/>
  <c r="I208"/>
  <c r="H208"/>
  <c r="J208"/>
  <c r="F208"/>
  <c r="G206"/>
  <c r="I206"/>
  <c r="F206"/>
  <c r="J206"/>
  <c r="H206"/>
  <c r="G204"/>
  <c r="I204"/>
  <c r="H204"/>
  <c r="F204"/>
  <c r="J204"/>
  <c r="G202"/>
  <c r="I202"/>
  <c r="H202"/>
  <c r="F202"/>
  <c r="J202"/>
  <c r="G200"/>
  <c r="I200"/>
  <c r="F200"/>
  <c r="J200"/>
  <c r="H200"/>
  <c r="F286"/>
  <c r="H286"/>
  <c r="J286"/>
  <c r="G286"/>
  <c r="I286"/>
  <c r="F175" i="17"/>
  <c r="H175"/>
  <c r="J175"/>
  <c r="F177"/>
  <c r="H177"/>
  <c r="J177"/>
  <c r="F179"/>
  <c r="H179"/>
  <c r="J179"/>
  <c r="F181"/>
  <c r="H181"/>
  <c r="J181"/>
  <c r="F183"/>
  <c r="H183"/>
  <c r="J183"/>
  <c r="F185"/>
  <c r="H185"/>
  <c r="J185"/>
  <c r="F187"/>
  <c r="H187"/>
  <c r="J187"/>
  <c r="F203"/>
  <c r="H203"/>
  <c r="J203"/>
  <c r="F205"/>
  <c r="H205"/>
  <c r="J205"/>
  <c r="F207"/>
  <c r="H207"/>
  <c r="J207"/>
  <c r="F209"/>
  <c r="H209"/>
  <c r="J209"/>
  <c r="F211"/>
  <c r="H211"/>
  <c r="J211"/>
  <c r="F213"/>
  <c r="H213"/>
  <c r="J213"/>
  <c r="F215"/>
  <c r="H215"/>
  <c r="J215"/>
  <c r="F217"/>
  <c r="H217"/>
  <c r="J217"/>
  <c r="F219"/>
  <c r="H219"/>
  <c r="J219"/>
  <c r="F221"/>
  <c r="H221"/>
  <c r="J221"/>
  <c r="F223"/>
  <c r="H223"/>
  <c r="J223"/>
  <c r="F225"/>
  <c r="H225"/>
  <c r="J225"/>
  <c r="F227"/>
  <c r="H227"/>
  <c r="J227"/>
  <c r="F229"/>
  <c r="H229"/>
  <c r="J229"/>
  <c r="F231"/>
  <c r="H231"/>
  <c r="J231"/>
  <c r="F233"/>
  <c r="H233"/>
  <c r="J233"/>
  <c r="F235"/>
  <c r="H235"/>
  <c r="J235"/>
  <c r="F237"/>
  <c r="H237"/>
  <c r="J237"/>
  <c r="F239"/>
  <c r="H239"/>
  <c r="J239"/>
  <c r="F241"/>
  <c r="H241"/>
  <c r="J241"/>
  <c r="F243"/>
  <c r="H243"/>
  <c r="J243"/>
  <c r="F245"/>
  <c r="H245"/>
  <c r="J245"/>
  <c r="F247"/>
  <c r="H247"/>
  <c r="J247"/>
  <c r="F249"/>
  <c r="H249"/>
  <c r="J249"/>
  <c r="F251"/>
  <c r="H251"/>
  <c r="J251"/>
  <c r="G253"/>
  <c r="I253"/>
  <c r="G255"/>
  <c r="I255"/>
  <c r="G257"/>
  <c r="I257"/>
  <c r="F260"/>
  <c r="H260"/>
  <c r="J260"/>
  <c r="F262"/>
  <c r="H262"/>
  <c r="J262"/>
  <c r="F264"/>
  <c r="H264"/>
  <c r="J264"/>
  <c r="F266"/>
  <c r="H266"/>
  <c r="J266"/>
  <c r="F268"/>
  <c r="H268"/>
  <c r="J268"/>
  <c r="F270"/>
  <c r="H270"/>
  <c r="J270"/>
  <c r="F272"/>
  <c r="H272"/>
  <c r="J272"/>
  <c r="F274"/>
  <c r="H274"/>
  <c r="J274"/>
  <c r="F276"/>
  <c r="H276"/>
  <c r="J276"/>
  <c r="F278"/>
  <c r="H278"/>
  <c r="J278"/>
  <c r="F280"/>
  <c r="H280"/>
  <c r="J280"/>
  <c r="F282"/>
  <c r="H282"/>
  <c r="J282"/>
  <c r="F284"/>
  <c r="H284"/>
  <c r="J284"/>
  <c r="F286"/>
  <c r="H286"/>
  <c r="J286"/>
  <c r="F288"/>
  <c r="H288"/>
  <c r="J288"/>
  <c r="G289"/>
  <c r="I289"/>
  <c r="G291"/>
  <c r="I291"/>
  <c r="G293"/>
  <c r="I293"/>
  <c r="G295"/>
  <c r="I295"/>
  <c r="G297"/>
  <c r="I297"/>
  <c r="G299"/>
  <c r="I299"/>
  <c r="G301"/>
  <c r="I301"/>
  <c r="G303"/>
  <c r="I303"/>
  <c r="G305"/>
  <c r="I305"/>
  <c r="G307"/>
  <c r="I307"/>
  <c r="G309"/>
  <c r="I309"/>
  <c r="G311"/>
  <c r="I311"/>
  <c r="G313"/>
  <c r="I313"/>
  <c r="G315"/>
  <c r="I315"/>
  <c r="G317"/>
  <c r="I317"/>
  <c r="G319"/>
  <c r="I319"/>
  <c r="G321"/>
  <c r="I321"/>
  <c r="G323"/>
  <c r="I323"/>
  <c r="G325"/>
  <c r="I325"/>
  <c r="G327"/>
  <c r="K327" s="1"/>
  <c r="M327" s="1"/>
  <c r="I327"/>
  <c r="G329"/>
  <c r="I329"/>
  <c r="G331"/>
  <c r="I331"/>
  <c r="G333"/>
  <c r="I333"/>
  <c r="G335"/>
  <c r="I335"/>
  <c r="G337"/>
  <c r="I337"/>
  <c r="G339"/>
  <c r="I339"/>
  <c r="G341"/>
  <c r="I341"/>
  <c r="G343"/>
  <c r="I343"/>
  <c r="G345"/>
  <c r="I345"/>
  <c r="G347"/>
  <c r="I347"/>
  <c r="G349"/>
  <c r="I349"/>
  <c r="G351"/>
  <c r="I351"/>
  <c r="G353"/>
  <c r="I353"/>
  <c r="G355"/>
  <c r="I355"/>
  <c r="G357"/>
  <c r="I357"/>
  <c r="G359"/>
  <c r="I359"/>
  <c r="G361"/>
  <c r="I361"/>
  <c r="G363"/>
  <c r="I363"/>
  <c r="G365"/>
  <c r="I365"/>
  <c r="G367"/>
  <c r="I367"/>
  <c r="G369"/>
  <c r="I369"/>
  <c r="G371"/>
  <c r="I371"/>
  <c r="G373"/>
  <c r="I373"/>
  <c r="G375"/>
  <c r="I375"/>
  <c r="G377"/>
  <c r="I377"/>
  <c r="G379"/>
  <c r="I379"/>
  <c r="G381"/>
  <c r="I381"/>
  <c r="G383"/>
  <c r="I383"/>
  <c r="G385"/>
  <c r="I385"/>
  <c r="G387"/>
  <c r="I387"/>
  <c r="G389"/>
  <c r="I389"/>
  <c r="G391"/>
  <c r="I391"/>
  <c r="G393"/>
  <c r="I393"/>
  <c r="G395"/>
  <c r="I395"/>
  <c r="G397"/>
  <c r="I397"/>
  <c r="M117" i="16"/>
  <c r="N252" i="17"/>
  <c r="N120"/>
  <c r="M174" i="14"/>
  <c r="N174"/>
  <c r="M176"/>
  <c r="N176"/>
  <c r="M178"/>
  <c r="N178"/>
  <c r="M180"/>
  <c r="N180"/>
  <c r="M182"/>
  <c r="N182"/>
  <c r="M184"/>
  <c r="N184"/>
  <c r="M394"/>
  <c r="N394"/>
  <c r="M392"/>
  <c r="N392"/>
  <c r="M390"/>
  <c r="N390"/>
  <c r="M388"/>
  <c r="N388"/>
  <c r="M386"/>
  <c r="N386"/>
  <c r="M384"/>
  <c r="N384"/>
  <c r="M382"/>
  <c r="N382"/>
  <c r="M380"/>
  <c r="N380"/>
  <c r="M378"/>
  <c r="N378"/>
  <c r="M376"/>
  <c r="N376"/>
  <c r="M374"/>
  <c r="N374"/>
  <c r="M372"/>
  <c r="N372"/>
  <c r="M370"/>
  <c r="N370"/>
  <c r="M368"/>
  <c r="N368"/>
  <c r="M366"/>
  <c r="N366"/>
  <c r="M364"/>
  <c r="N364"/>
  <c r="M362"/>
  <c r="N362"/>
  <c r="M360"/>
  <c r="N360"/>
  <c r="M358"/>
  <c r="N358"/>
  <c r="M356"/>
  <c r="N356"/>
  <c r="M354"/>
  <c r="N354"/>
  <c r="M352"/>
  <c r="N352"/>
  <c r="M350"/>
  <c r="N350"/>
  <c r="M348"/>
  <c r="N348"/>
  <c r="M346"/>
  <c r="N346"/>
  <c r="M344"/>
  <c r="N344"/>
  <c r="M342"/>
  <c r="N342"/>
  <c r="M340"/>
  <c r="N340"/>
  <c r="M338"/>
  <c r="N338"/>
  <c r="M336"/>
  <c r="N336"/>
  <c r="M334"/>
  <c r="N334"/>
  <c r="M332"/>
  <c r="N332"/>
  <c r="M330"/>
  <c r="N330"/>
  <c r="M328"/>
  <c r="N328"/>
  <c r="M326"/>
  <c r="N326"/>
  <c r="M324"/>
  <c r="N324"/>
  <c r="M322"/>
  <c r="N322"/>
  <c r="M320"/>
  <c r="N320"/>
  <c r="M318"/>
  <c r="N318"/>
  <c r="M316"/>
  <c r="N316"/>
  <c r="M314"/>
  <c r="N314"/>
  <c r="M312"/>
  <c r="N312"/>
  <c r="M310"/>
  <c r="N310"/>
  <c r="M308"/>
  <c r="N308"/>
  <c r="M306"/>
  <c r="N306"/>
  <c r="M304"/>
  <c r="N304"/>
  <c r="M302"/>
  <c r="N302"/>
  <c r="M300"/>
  <c r="N300"/>
  <c r="M298"/>
  <c r="N298"/>
  <c r="M296"/>
  <c r="N296"/>
  <c r="M294"/>
  <c r="N294"/>
  <c r="M292"/>
  <c r="N292"/>
  <c r="M290"/>
  <c r="N290"/>
  <c r="M288"/>
  <c r="N288"/>
  <c r="M254"/>
  <c r="N254"/>
  <c r="M252"/>
  <c r="N252"/>
  <c r="M250"/>
  <c r="N250"/>
  <c r="M248"/>
  <c r="N248"/>
  <c r="M246"/>
  <c r="N246"/>
  <c r="M244"/>
  <c r="N244"/>
  <c r="M242"/>
  <c r="N242"/>
  <c r="M240"/>
  <c r="N240"/>
  <c r="M238"/>
  <c r="N238"/>
  <c r="M236"/>
  <c r="N236"/>
  <c r="M234"/>
  <c r="N234"/>
  <c r="M232"/>
  <c r="N232"/>
  <c r="M230"/>
  <c r="N230"/>
  <c r="M228"/>
  <c r="N228"/>
  <c r="M226"/>
  <c r="N226"/>
  <c r="M224"/>
  <c r="N224"/>
  <c r="M222"/>
  <c r="N222"/>
  <c r="M220"/>
  <c r="N220"/>
  <c r="M218"/>
  <c r="N218"/>
  <c r="M216"/>
  <c r="N216"/>
  <c r="M214"/>
  <c r="N214"/>
  <c r="M212"/>
  <c r="N212"/>
  <c r="M210"/>
  <c r="N210"/>
  <c r="M208"/>
  <c r="N208"/>
  <c r="M206"/>
  <c r="N206"/>
  <c r="M204"/>
  <c r="N204"/>
  <c r="M202"/>
  <c r="N202"/>
  <c r="M200"/>
  <c r="N200"/>
  <c r="M286"/>
  <c r="N286"/>
  <c r="N285"/>
  <c r="N281"/>
  <c r="N277"/>
  <c r="N273"/>
  <c r="N269"/>
  <c r="N265"/>
  <c r="N261"/>
  <c r="N257"/>
  <c r="N172"/>
  <c r="N283"/>
  <c r="N279"/>
  <c r="N275"/>
  <c r="N271"/>
  <c r="N267"/>
  <c r="N263"/>
  <c r="N259"/>
  <c r="M173"/>
  <c r="N173"/>
  <c r="N284"/>
  <c r="N282"/>
  <c r="N280"/>
  <c r="N278"/>
  <c r="N276"/>
  <c r="N274"/>
  <c r="N272"/>
  <c r="N270"/>
  <c r="N268"/>
  <c r="N266"/>
  <c r="N264"/>
  <c r="N262"/>
  <c r="N260"/>
  <c r="N258"/>
  <c r="N256"/>
  <c r="G405"/>
  <c r="I405" s="1"/>
  <c r="G406"/>
  <c r="I406" s="1"/>
  <c r="G407"/>
  <c r="I407" s="1"/>
  <c r="G408"/>
  <c r="I408" s="1"/>
  <c r="G409"/>
  <c r="I409" s="1"/>
  <c r="G410"/>
  <c r="I410" s="1"/>
  <c r="G411"/>
  <c r="I411" s="1"/>
  <c r="G412"/>
  <c r="I412" s="1"/>
  <c r="G413"/>
  <c r="I413" s="1"/>
  <c r="G414"/>
  <c r="I414" s="1"/>
  <c r="G415"/>
  <c r="I415" s="1"/>
  <c r="G416"/>
  <c r="I416" s="1"/>
  <c r="G417"/>
  <c r="I417" s="1"/>
  <c r="G418"/>
  <c r="I418" s="1"/>
  <c r="G419"/>
  <c r="I419" s="1"/>
  <c r="G420"/>
  <c r="I420" s="1"/>
  <c r="G421"/>
  <c r="I421" s="1"/>
  <c r="G422"/>
  <c r="I422" s="1"/>
  <c r="G423"/>
  <c r="I423" s="1"/>
  <c r="G424"/>
  <c r="I424" s="1"/>
  <c r="G425"/>
  <c r="I425" s="1"/>
  <c r="G426"/>
  <c r="I426" s="1"/>
  <c r="G427"/>
  <c r="I427" s="1"/>
  <c r="G428"/>
  <c r="I428" s="1"/>
  <c r="G429"/>
  <c r="I429" s="1"/>
  <c r="G430"/>
  <c r="I430" s="1"/>
  <c r="G431"/>
  <c r="I431" s="1"/>
  <c r="G432"/>
  <c r="I432" s="1"/>
  <c r="G433"/>
  <c r="I433" s="1"/>
  <c r="G434"/>
  <c r="I434" s="1"/>
  <c r="G435"/>
  <c r="I435" s="1"/>
  <c r="G436"/>
  <c r="I436" s="1"/>
  <c r="G437"/>
  <c r="I437" s="1"/>
  <c r="G441"/>
  <c r="I441" s="1"/>
  <c r="G442"/>
  <c r="I442" s="1"/>
  <c r="G443"/>
  <c r="I443" s="1"/>
  <c r="G402"/>
  <c r="I402" s="1"/>
  <c r="G403"/>
  <c r="I403" s="1"/>
  <c r="G404"/>
  <c r="I404" s="1"/>
  <c r="K186"/>
  <c r="K187"/>
  <c r="K188"/>
  <c r="K189"/>
  <c r="K190"/>
  <c r="K191"/>
  <c r="K192"/>
  <c r="K193"/>
  <c r="K194"/>
  <c r="K195"/>
  <c r="K196"/>
  <c r="K197"/>
  <c r="K198"/>
  <c r="K199"/>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87"/>
  <c r="K86"/>
  <c r="K85"/>
  <c r="K84"/>
  <c r="K83"/>
  <c r="K82"/>
  <c r="K81"/>
  <c r="K80"/>
  <c r="K79"/>
  <c r="K78"/>
  <c r="K77"/>
  <c r="K76"/>
  <c r="K75"/>
  <c r="K74"/>
  <c r="K88"/>
  <c r="K89"/>
  <c r="K90"/>
  <c r="K91"/>
  <c r="K92"/>
  <c r="K93"/>
  <c r="K94"/>
  <c r="K95"/>
  <c r="K96"/>
  <c r="K97"/>
  <c r="K98"/>
  <c r="K99"/>
  <c r="K100"/>
  <c r="K101"/>
  <c r="K115"/>
  <c r="K114"/>
  <c r="K113"/>
  <c r="K112"/>
  <c r="K111"/>
  <c r="K110"/>
  <c r="K109"/>
  <c r="K108"/>
  <c r="K107"/>
  <c r="K106"/>
  <c r="K105"/>
  <c r="K104"/>
  <c r="K103"/>
  <c r="K102"/>
  <c r="K129"/>
  <c r="K128"/>
  <c r="K127"/>
  <c r="K126"/>
  <c r="K125"/>
  <c r="K124"/>
  <c r="K123"/>
  <c r="K122"/>
  <c r="K121"/>
  <c r="K120"/>
  <c r="K119"/>
  <c r="K118"/>
  <c r="K117"/>
  <c r="K116"/>
  <c r="K143"/>
  <c r="K142"/>
  <c r="K141"/>
  <c r="K140"/>
  <c r="K139"/>
  <c r="K138"/>
  <c r="K137"/>
  <c r="K136"/>
  <c r="K135"/>
  <c r="K134"/>
  <c r="K133"/>
  <c r="K132"/>
  <c r="K131"/>
  <c r="K130"/>
  <c r="K157"/>
  <c r="K156"/>
  <c r="K155"/>
  <c r="K154"/>
  <c r="K153"/>
  <c r="K152"/>
  <c r="K151"/>
  <c r="K150"/>
  <c r="K149"/>
  <c r="K148"/>
  <c r="K147"/>
  <c r="K146"/>
  <c r="K145"/>
  <c r="K144"/>
  <c r="K171"/>
  <c r="K170"/>
  <c r="K169"/>
  <c r="K168"/>
  <c r="K167"/>
  <c r="K166"/>
  <c r="K165"/>
  <c r="K164"/>
  <c r="K163"/>
  <c r="K162"/>
  <c r="K161"/>
  <c r="K160"/>
  <c r="K159"/>
  <c r="K158"/>
  <c r="K17"/>
  <c r="K16"/>
  <c r="K15"/>
  <c r="K14"/>
  <c r="K13"/>
  <c r="K12"/>
  <c r="K11"/>
  <c r="K10"/>
  <c r="K9"/>
  <c r="K8"/>
  <c r="K7"/>
  <c r="K6"/>
  <c r="K5"/>
  <c r="K4"/>
  <c r="I6" i="20" l="1"/>
  <c r="G6"/>
  <c r="J6"/>
  <c r="F6"/>
  <c r="H6"/>
  <c r="J43"/>
  <c r="H43"/>
  <c r="F43"/>
  <c r="I43"/>
  <c r="G43"/>
  <c r="I5"/>
  <c r="G5"/>
  <c r="J5"/>
  <c r="F5"/>
  <c r="H5"/>
  <c r="I26"/>
  <c r="G26"/>
  <c r="H26"/>
  <c r="J26"/>
  <c r="F26"/>
  <c r="J17"/>
  <c r="H17"/>
  <c r="F17"/>
  <c r="G17"/>
  <c r="I17"/>
  <c r="I48"/>
  <c r="G48"/>
  <c r="H48"/>
  <c r="J48"/>
  <c r="F48"/>
  <c r="J11"/>
  <c r="H11"/>
  <c r="F11"/>
  <c r="G11"/>
  <c r="I11"/>
  <c r="J42"/>
  <c r="H42"/>
  <c r="F42"/>
  <c r="I42"/>
  <c r="G42"/>
  <c r="I64"/>
  <c r="G64"/>
  <c r="J64"/>
  <c r="F64"/>
  <c r="H64"/>
  <c r="I63"/>
  <c r="G63"/>
  <c r="J63"/>
  <c r="F63"/>
  <c r="H63"/>
  <c r="J37"/>
  <c r="H37"/>
  <c r="F37"/>
  <c r="G37"/>
  <c r="I37"/>
  <c r="J67"/>
  <c r="H67"/>
  <c r="F67"/>
  <c r="I67"/>
  <c r="G67"/>
  <c r="J59"/>
  <c r="H59"/>
  <c r="F59"/>
  <c r="G59"/>
  <c r="I59"/>
  <c r="J20"/>
  <c r="H20"/>
  <c r="F20"/>
  <c r="I20"/>
  <c r="G20"/>
  <c r="J53"/>
  <c r="H53"/>
  <c r="F53"/>
  <c r="G53"/>
  <c r="I53"/>
  <c r="I62"/>
  <c r="G62"/>
  <c r="J62"/>
  <c r="F62"/>
  <c r="H62"/>
  <c r="I36"/>
  <c r="G36"/>
  <c r="H36"/>
  <c r="J36"/>
  <c r="F36"/>
  <c r="I19"/>
  <c r="G19"/>
  <c r="J19"/>
  <c r="F19"/>
  <c r="H19"/>
  <c r="K51"/>
  <c r="M51" s="1"/>
  <c r="K58"/>
  <c r="M58" s="1"/>
  <c r="K13"/>
  <c r="M13" s="1"/>
  <c r="K8"/>
  <c r="M8" s="1"/>
  <c r="K14"/>
  <c r="M14" s="1"/>
  <c r="K24"/>
  <c r="M24" s="1"/>
  <c r="K70"/>
  <c r="M70" s="1"/>
  <c r="K34"/>
  <c r="M34" s="1"/>
  <c r="K69"/>
  <c r="M69" s="1"/>
  <c r="K22"/>
  <c r="M22" s="1"/>
  <c r="K50"/>
  <c r="M50" s="1"/>
  <c r="K32"/>
  <c r="M32" s="1"/>
  <c r="K9"/>
  <c r="M9" s="1"/>
  <c r="K52"/>
  <c r="M52" s="1"/>
  <c r="K12"/>
  <c r="M12" s="1"/>
  <c r="K57"/>
  <c r="M57" s="1"/>
  <c r="J28"/>
  <c r="H28"/>
  <c r="F28"/>
  <c r="G28"/>
  <c r="I28"/>
  <c r="J21"/>
  <c r="H21"/>
  <c r="F21"/>
  <c r="I21"/>
  <c r="G21"/>
  <c r="I38"/>
  <c r="G38"/>
  <c r="H38"/>
  <c r="J38"/>
  <c r="F38"/>
  <c r="J60"/>
  <c r="H60"/>
  <c r="F60"/>
  <c r="I60"/>
  <c r="G60"/>
  <c r="J56"/>
  <c r="H56"/>
  <c r="F56"/>
  <c r="G56"/>
  <c r="I56"/>
  <c r="I68"/>
  <c r="G68"/>
  <c r="H68"/>
  <c r="J68"/>
  <c r="F68"/>
  <c r="J16"/>
  <c r="H16"/>
  <c r="F16"/>
  <c r="I16"/>
  <c r="G16"/>
  <c r="I10"/>
  <c r="G10"/>
  <c r="H10"/>
  <c r="J10"/>
  <c r="F10"/>
  <c r="I25"/>
  <c r="G25"/>
  <c r="J25"/>
  <c r="F25"/>
  <c r="H25"/>
  <c r="I55"/>
  <c r="G55"/>
  <c r="H55"/>
  <c r="J55"/>
  <c r="F55"/>
  <c r="I47"/>
  <c r="G47"/>
  <c r="J47"/>
  <c r="F47"/>
  <c r="H47"/>
  <c r="I4"/>
  <c r="G4"/>
  <c r="H4"/>
  <c r="J4"/>
  <c r="F4"/>
  <c r="J15"/>
  <c r="H15"/>
  <c r="F15"/>
  <c r="I15"/>
  <c r="G15"/>
  <c r="J41"/>
  <c r="H41"/>
  <c r="F41"/>
  <c r="G41"/>
  <c r="I41"/>
  <c r="J54"/>
  <c r="H54"/>
  <c r="F54"/>
  <c r="I54"/>
  <c r="G54"/>
  <c r="K395" i="17"/>
  <c r="M395" s="1"/>
  <c r="K387"/>
  <c r="M387" s="1"/>
  <c r="K379"/>
  <c r="M379" s="1"/>
  <c r="K371"/>
  <c r="M371" s="1"/>
  <c r="K363"/>
  <c r="M363" s="1"/>
  <c r="K185"/>
  <c r="N185" s="1"/>
  <c r="K181"/>
  <c r="N181" s="1"/>
  <c r="K177"/>
  <c r="N177" s="1"/>
  <c r="K206"/>
  <c r="M206" s="1"/>
  <c r="K210"/>
  <c r="M210" s="1"/>
  <c r="K214"/>
  <c r="M214" s="1"/>
  <c r="K218"/>
  <c r="M218" s="1"/>
  <c r="K222"/>
  <c r="M222" s="1"/>
  <c r="K226"/>
  <c r="M226" s="1"/>
  <c r="K230"/>
  <c r="M230" s="1"/>
  <c r="K234"/>
  <c r="M234" s="1"/>
  <c r="K238"/>
  <c r="M238" s="1"/>
  <c r="K240"/>
  <c r="M240" s="1"/>
  <c r="K248"/>
  <c r="M248" s="1"/>
  <c r="K261"/>
  <c r="M261" s="1"/>
  <c r="K265"/>
  <c r="M265" s="1"/>
  <c r="K269"/>
  <c r="M269" s="1"/>
  <c r="K273"/>
  <c r="M273" s="1"/>
  <c r="K277"/>
  <c r="M277" s="1"/>
  <c r="K281"/>
  <c r="M281" s="1"/>
  <c r="K285"/>
  <c r="M285" s="1"/>
  <c r="K296"/>
  <c r="M296" s="1"/>
  <c r="K304"/>
  <c r="M304" s="1"/>
  <c r="K312"/>
  <c r="M312" s="1"/>
  <c r="K320"/>
  <c r="M320" s="1"/>
  <c r="K328"/>
  <c r="M328" s="1"/>
  <c r="K336"/>
  <c r="M336" s="1"/>
  <c r="K344"/>
  <c r="M344" s="1"/>
  <c r="K352"/>
  <c r="M352" s="1"/>
  <c r="K186"/>
  <c r="M186" s="1"/>
  <c r="K178"/>
  <c r="M178" s="1"/>
  <c r="K29" i="20"/>
  <c r="M29" s="1"/>
  <c r="K30"/>
  <c r="M30" s="1"/>
  <c r="K31"/>
  <c r="M31" s="1"/>
  <c r="K7"/>
  <c r="M7" s="1"/>
  <c r="K23"/>
  <c r="M23" s="1"/>
  <c r="K40"/>
  <c r="M40" s="1"/>
  <c r="K33"/>
  <c r="M33" s="1"/>
  <c r="K35"/>
  <c r="M35" s="1"/>
  <c r="K39"/>
  <c r="M39" s="1"/>
  <c r="K61"/>
  <c r="M61" s="1"/>
  <c r="K65"/>
  <c r="M65" s="1"/>
  <c r="K66"/>
  <c r="M66" s="1"/>
  <c r="K45"/>
  <c r="M45" s="1"/>
  <c r="K46"/>
  <c r="M46" s="1"/>
  <c r="K18"/>
  <c r="M18" s="1"/>
  <c r="K44"/>
  <c r="M44" s="1"/>
  <c r="K27"/>
  <c r="M27" s="1"/>
  <c r="K49"/>
  <c r="M49" s="1"/>
  <c r="K229" i="17"/>
  <c r="N229" s="1"/>
  <c r="K263"/>
  <c r="M263" s="1"/>
  <c r="K316"/>
  <c r="M316" s="1"/>
  <c r="K182"/>
  <c r="M182" s="1"/>
  <c r="K391"/>
  <c r="M391" s="1"/>
  <c r="K295"/>
  <c r="M295" s="1"/>
  <c r="K359"/>
  <c r="M359" s="1"/>
  <c r="K284"/>
  <c r="M284" s="1"/>
  <c r="K279"/>
  <c r="M279" s="1"/>
  <c r="K348"/>
  <c r="M348" s="1"/>
  <c r="K311"/>
  <c r="M311" s="1"/>
  <c r="K343"/>
  <c r="M343" s="1"/>
  <c r="K375"/>
  <c r="M375" s="1"/>
  <c r="K268"/>
  <c r="M268" s="1"/>
  <c r="K213"/>
  <c r="N213" s="1"/>
  <c r="K271"/>
  <c r="M271" s="1"/>
  <c r="K287"/>
  <c r="M287" s="1"/>
  <c r="K300"/>
  <c r="M300" s="1"/>
  <c r="K332"/>
  <c r="M332" s="1"/>
  <c r="K303"/>
  <c r="M303" s="1"/>
  <c r="K319"/>
  <c r="M319" s="1"/>
  <c r="K335"/>
  <c r="M335" s="1"/>
  <c r="K351"/>
  <c r="M351" s="1"/>
  <c r="K367"/>
  <c r="M367" s="1"/>
  <c r="K383"/>
  <c r="M383" s="1"/>
  <c r="K288"/>
  <c r="M288" s="1"/>
  <c r="K280"/>
  <c r="K276"/>
  <c r="M276" s="1"/>
  <c r="K272"/>
  <c r="K264"/>
  <c r="M264" s="1"/>
  <c r="K260"/>
  <c r="K237"/>
  <c r="N237" s="1"/>
  <c r="K225"/>
  <c r="N225" s="1"/>
  <c r="K221"/>
  <c r="N221" s="1"/>
  <c r="K209"/>
  <c r="N209" s="1"/>
  <c r="K205"/>
  <c r="N205" s="1"/>
  <c r="K244"/>
  <c r="M244" s="1"/>
  <c r="K256"/>
  <c r="M256" s="1"/>
  <c r="K267"/>
  <c r="M267" s="1"/>
  <c r="K275"/>
  <c r="M275" s="1"/>
  <c r="K283"/>
  <c r="M283" s="1"/>
  <c r="K292"/>
  <c r="M292" s="1"/>
  <c r="K308"/>
  <c r="K324"/>
  <c r="M324" s="1"/>
  <c r="K340"/>
  <c r="K247"/>
  <c r="M247" s="1"/>
  <c r="K257"/>
  <c r="M257" s="1"/>
  <c r="K291"/>
  <c r="M291" s="1"/>
  <c r="K299"/>
  <c r="M299" s="1"/>
  <c r="K307"/>
  <c r="M307" s="1"/>
  <c r="K315"/>
  <c r="M315" s="1"/>
  <c r="K323"/>
  <c r="M323" s="1"/>
  <c r="K331"/>
  <c r="M331" s="1"/>
  <c r="K339"/>
  <c r="M339" s="1"/>
  <c r="K347"/>
  <c r="M347" s="1"/>
  <c r="K355"/>
  <c r="M355" s="1"/>
  <c r="K217"/>
  <c r="N217" s="1"/>
  <c r="K289"/>
  <c r="M289" s="1"/>
  <c r="K243"/>
  <c r="M243" s="1"/>
  <c r="K251"/>
  <c r="M251" s="1"/>
  <c r="K253"/>
  <c r="M253" s="1"/>
  <c r="K293"/>
  <c r="M293" s="1"/>
  <c r="K297"/>
  <c r="M297" s="1"/>
  <c r="K301"/>
  <c r="M301" s="1"/>
  <c r="K305"/>
  <c r="M305" s="1"/>
  <c r="K309"/>
  <c r="M309" s="1"/>
  <c r="K313"/>
  <c r="M313" s="1"/>
  <c r="K317"/>
  <c r="M317" s="1"/>
  <c r="K321"/>
  <c r="M321" s="1"/>
  <c r="K325"/>
  <c r="M325" s="1"/>
  <c r="K329"/>
  <c r="M329" s="1"/>
  <c r="K333"/>
  <c r="M333" s="1"/>
  <c r="K337"/>
  <c r="M337" s="1"/>
  <c r="K341"/>
  <c r="M341" s="1"/>
  <c r="K345"/>
  <c r="M345" s="1"/>
  <c r="K349"/>
  <c r="M349" s="1"/>
  <c r="K353"/>
  <c r="M353" s="1"/>
  <c r="K357"/>
  <c r="M357" s="1"/>
  <c r="K361"/>
  <c r="M361" s="1"/>
  <c r="K365"/>
  <c r="M365" s="1"/>
  <c r="K369"/>
  <c r="M369" s="1"/>
  <c r="K373"/>
  <c r="M373" s="1"/>
  <c r="K377"/>
  <c r="M377" s="1"/>
  <c r="K381"/>
  <c r="M381" s="1"/>
  <c r="K385"/>
  <c r="M385" s="1"/>
  <c r="K389"/>
  <c r="M389" s="1"/>
  <c r="K393"/>
  <c r="M393" s="1"/>
  <c r="K397"/>
  <c r="M397" s="1"/>
  <c r="K233"/>
  <c r="N233" s="1"/>
  <c r="N288"/>
  <c r="K286"/>
  <c r="M286" s="1"/>
  <c r="N284"/>
  <c r="K282"/>
  <c r="M282" s="1"/>
  <c r="K278"/>
  <c r="K274"/>
  <c r="M274" s="1"/>
  <c r="K270"/>
  <c r="M270" s="1"/>
  <c r="N268"/>
  <c r="K266"/>
  <c r="M266" s="1"/>
  <c r="N264"/>
  <c r="K262"/>
  <c r="K255"/>
  <c r="M255" s="1"/>
  <c r="K249"/>
  <c r="M249" s="1"/>
  <c r="K245"/>
  <c r="M245" s="1"/>
  <c r="K241"/>
  <c r="M241" s="1"/>
  <c r="K239"/>
  <c r="M239" s="1"/>
  <c r="K235"/>
  <c r="N235" s="1"/>
  <c r="K231"/>
  <c r="M231" s="1"/>
  <c r="K227"/>
  <c r="N227" s="1"/>
  <c r="K223"/>
  <c r="M223" s="1"/>
  <c r="K219"/>
  <c r="N219" s="1"/>
  <c r="K215"/>
  <c r="M215" s="1"/>
  <c r="K211"/>
  <c r="N211" s="1"/>
  <c r="K207"/>
  <c r="M207" s="1"/>
  <c r="K203"/>
  <c r="N203" s="1"/>
  <c r="K187"/>
  <c r="N187" s="1"/>
  <c r="K183"/>
  <c r="M183" s="1"/>
  <c r="K179"/>
  <c r="N179" s="1"/>
  <c r="K175"/>
  <c r="M175" s="1"/>
  <c r="N259"/>
  <c r="K204"/>
  <c r="M204" s="1"/>
  <c r="K208"/>
  <c r="M208" s="1"/>
  <c r="K212"/>
  <c r="M212" s="1"/>
  <c r="K216"/>
  <c r="M216" s="1"/>
  <c r="K220"/>
  <c r="M220" s="1"/>
  <c r="K224"/>
  <c r="M224" s="1"/>
  <c r="K228"/>
  <c r="M228" s="1"/>
  <c r="K232"/>
  <c r="M232" s="1"/>
  <c r="K236"/>
  <c r="M236" s="1"/>
  <c r="N240"/>
  <c r="K242"/>
  <c r="M242" s="1"/>
  <c r="K246"/>
  <c r="M246" s="1"/>
  <c r="K250"/>
  <c r="M250" s="1"/>
  <c r="K254"/>
  <c r="M254" s="1"/>
  <c r="K258"/>
  <c r="M258" s="1"/>
  <c r="K290"/>
  <c r="M290" s="1"/>
  <c r="K294"/>
  <c r="N296"/>
  <c r="K298"/>
  <c r="M298" s="1"/>
  <c r="K302"/>
  <c r="M302" s="1"/>
  <c r="K306"/>
  <c r="M306" s="1"/>
  <c r="K310"/>
  <c r="K314"/>
  <c r="M314" s="1"/>
  <c r="K318"/>
  <c r="M318" s="1"/>
  <c r="N320"/>
  <c r="K322"/>
  <c r="M322" s="1"/>
  <c r="N324"/>
  <c r="K326"/>
  <c r="K330"/>
  <c r="M330" s="1"/>
  <c r="K334"/>
  <c r="M334" s="1"/>
  <c r="N336"/>
  <c r="K338"/>
  <c r="M338" s="1"/>
  <c r="K342"/>
  <c r="K346"/>
  <c r="M346" s="1"/>
  <c r="N348"/>
  <c r="K350"/>
  <c r="M350" s="1"/>
  <c r="N352"/>
  <c r="K354"/>
  <c r="M354" s="1"/>
  <c r="K356"/>
  <c r="M356" s="1"/>
  <c r="K358"/>
  <c r="M358" s="1"/>
  <c r="K364"/>
  <c r="M364" s="1"/>
  <c r="K366"/>
  <c r="M366" s="1"/>
  <c r="K372"/>
  <c r="M372" s="1"/>
  <c r="K374"/>
  <c r="M374" s="1"/>
  <c r="K380"/>
  <c r="M380" s="1"/>
  <c r="K382"/>
  <c r="K388"/>
  <c r="K390"/>
  <c r="M390" s="1"/>
  <c r="K396"/>
  <c r="M396" s="1"/>
  <c r="K398"/>
  <c r="K188"/>
  <c r="M188" s="1"/>
  <c r="K184"/>
  <c r="M184" s="1"/>
  <c r="K180"/>
  <c r="M180" s="1"/>
  <c r="K176"/>
  <c r="M176" s="1"/>
  <c r="G4" i="16"/>
  <c r="I4"/>
  <c r="F4"/>
  <c r="J4"/>
  <c r="H4"/>
  <c r="J4" i="17"/>
  <c r="H4"/>
  <c r="F4"/>
  <c r="G4"/>
  <c r="I4"/>
  <c r="G6" i="16"/>
  <c r="I6"/>
  <c r="H6"/>
  <c r="F6"/>
  <c r="J6"/>
  <c r="J6" i="17"/>
  <c r="H6"/>
  <c r="F6"/>
  <c r="I6"/>
  <c r="G6"/>
  <c r="G8" i="16"/>
  <c r="I8"/>
  <c r="F8"/>
  <c r="J8"/>
  <c r="H8"/>
  <c r="J8" i="17"/>
  <c r="H8"/>
  <c r="F8"/>
  <c r="G8"/>
  <c r="I8"/>
  <c r="G10" i="16"/>
  <c r="I10"/>
  <c r="H10"/>
  <c r="F10"/>
  <c r="J10"/>
  <c r="J10" i="17"/>
  <c r="H10"/>
  <c r="F10"/>
  <c r="I10"/>
  <c r="G10"/>
  <c r="G12" i="16"/>
  <c r="I12"/>
  <c r="F12"/>
  <c r="J12"/>
  <c r="H12"/>
  <c r="J12" i="17"/>
  <c r="H12"/>
  <c r="F12"/>
  <c r="G12"/>
  <c r="I12"/>
  <c r="G14" i="16"/>
  <c r="I14"/>
  <c r="H14"/>
  <c r="F14"/>
  <c r="J14"/>
  <c r="J14" i="17"/>
  <c r="H14"/>
  <c r="F14"/>
  <c r="I14"/>
  <c r="G14"/>
  <c r="G16" i="16"/>
  <c r="I16"/>
  <c r="F16"/>
  <c r="J16"/>
  <c r="H16"/>
  <c r="J16" i="17"/>
  <c r="H16"/>
  <c r="F16"/>
  <c r="G16"/>
  <c r="I16"/>
  <c r="G158" i="16"/>
  <c r="I158"/>
  <c r="H158"/>
  <c r="J158"/>
  <c r="F158"/>
  <c r="J161" i="17"/>
  <c r="H161"/>
  <c r="F161"/>
  <c r="I161"/>
  <c r="G161"/>
  <c r="G160" i="16"/>
  <c r="I160"/>
  <c r="F160"/>
  <c r="J160"/>
  <c r="H160"/>
  <c r="J163" i="17"/>
  <c r="H163"/>
  <c r="F163"/>
  <c r="G163"/>
  <c r="I163"/>
  <c r="G162" i="16"/>
  <c r="I162"/>
  <c r="H162"/>
  <c r="F162"/>
  <c r="J162"/>
  <c r="J165" i="17"/>
  <c r="H165"/>
  <c r="F165"/>
  <c r="I165"/>
  <c r="G165"/>
  <c r="G164" i="16"/>
  <c r="I164"/>
  <c r="F164"/>
  <c r="J164"/>
  <c r="H164"/>
  <c r="J167" i="17"/>
  <c r="H167"/>
  <c r="F167"/>
  <c r="I167"/>
  <c r="G167"/>
  <c r="G166" i="16"/>
  <c r="I166"/>
  <c r="H166"/>
  <c r="J166"/>
  <c r="F166"/>
  <c r="J169" i="17"/>
  <c r="H169"/>
  <c r="F169"/>
  <c r="I169"/>
  <c r="G169"/>
  <c r="G168" i="16"/>
  <c r="I168"/>
  <c r="F168"/>
  <c r="J168"/>
  <c r="H168"/>
  <c r="J171" i="17"/>
  <c r="H171"/>
  <c r="F171"/>
  <c r="I171"/>
  <c r="G171"/>
  <c r="G170" i="16"/>
  <c r="I170"/>
  <c r="H170"/>
  <c r="F170"/>
  <c r="J170"/>
  <c r="J173" i="17"/>
  <c r="H173"/>
  <c r="F173"/>
  <c r="I173"/>
  <c r="G173"/>
  <c r="F144" i="16"/>
  <c r="H144"/>
  <c r="J144"/>
  <c r="I144"/>
  <c r="G144"/>
  <c r="J147" i="17"/>
  <c r="H147"/>
  <c r="F147"/>
  <c r="G147"/>
  <c r="I147"/>
  <c r="F146" i="16"/>
  <c r="H146"/>
  <c r="J146"/>
  <c r="G146"/>
  <c r="I146"/>
  <c r="J149" i="17"/>
  <c r="H149"/>
  <c r="F149"/>
  <c r="I149"/>
  <c r="G149"/>
  <c r="F148" i="16"/>
  <c r="H148"/>
  <c r="J148"/>
  <c r="I148"/>
  <c r="G148"/>
  <c r="J151" i="17"/>
  <c r="H151"/>
  <c r="F151"/>
  <c r="G151"/>
  <c r="I151"/>
  <c r="F150" i="16"/>
  <c r="H150"/>
  <c r="J150"/>
  <c r="G150"/>
  <c r="I150"/>
  <c r="J153" i="17"/>
  <c r="H153"/>
  <c r="F153"/>
  <c r="I153"/>
  <c r="G153"/>
  <c r="F152" i="16"/>
  <c r="H152"/>
  <c r="I152"/>
  <c r="J152"/>
  <c r="G152"/>
  <c r="J155" i="17"/>
  <c r="H155"/>
  <c r="F155"/>
  <c r="G155"/>
  <c r="I155"/>
  <c r="G154" i="16"/>
  <c r="I154"/>
  <c r="H154"/>
  <c r="F154"/>
  <c r="J154"/>
  <c r="J157" i="17"/>
  <c r="H157"/>
  <c r="F157"/>
  <c r="I157"/>
  <c r="G157"/>
  <c r="G156" i="16"/>
  <c r="I156"/>
  <c r="F156"/>
  <c r="J156"/>
  <c r="H156"/>
  <c r="J159" i="17"/>
  <c r="H159"/>
  <c r="F159"/>
  <c r="G159"/>
  <c r="I159"/>
  <c r="F130" i="16"/>
  <c r="H130"/>
  <c r="J130"/>
  <c r="G130"/>
  <c r="I130"/>
  <c r="J133" i="17"/>
  <c r="H133"/>
  <c r="F133"/>
  <c r="I133"/>
  <c r="G133"/>
  <c r="F132" i="16"/>
  <c r="H132"/>
  <c r="J132"/>
  <c r="I132"/>
  <c r="G132"/>
  <c r="J135" i="17"/>
  <c r="H135"/>
  <c r="F135"/>
  <c r="G135"/>
  <c r="I135"/>
  <c r="F134" i="16"/>
  <c r="H134"/>
  <c r="J134"/>
  <c r="G134"/>
  <c r="I134"/>
  <c r="J137" i="17"/>
  <c r="H137"/>
  <c r="F137"/>
  <c r="I137"/>
  <c r="G137"/>
  <c r="F136" i="16"/>
  <c r="H136"/>
  <c r="J136"/>
  <c r="I136"/>
  <c r="G136"/>
  <c r="J139" i="17"/>
  <c r="H139"/>
  <c r="F139"/>
  <c r="G139"/>
  <c r="I139"/>
  <c r="F138" i="16"/>
  <c r="H138"/>
  <c r="J138"/>
  <c r="G138"/>
  <c r="I138"/>
  <c r="J141" i="17"/>
  <c r="H141"/>
  <c r="F141"/>
  <c r="I141"/>
  <c r="G141"/>
  <c r="F140" i="16"/>
  <c r="H140"/>
  <c r="J140"/>
  <c r="I140"/>
  <c r="G140"/>
  <c r="J143" i="17"/>
  <c r="H143"/>
  <c r="F143"/>
  <c r="G143"/>
  <c r="I143"/>
  <c r="F142" i="16"/>
  <c r="H142"/>
  <c r="J142"/>
  <c r="G142"/>
  <c r="I142"/>
  <c r="J145" i="17"/>
  <c r="H145"/>
  <c r="F145"/>
  <c r="I145"/>
  <c r="G145"/>
  <c r="F120" i="16"/>
  <c r="H120"/>
  <c r="J120"/>
  <c r="I120"/>
  <c r="G120"/>
  <c r="J123" i="17"/>
  <c r="H123"/>
  <c r="F123"/>
  <c r="G123"/>
  <c r="I123"/>
  <c r="F122" i="16"/>
  <c r="H122"/>
  <c r="J122"/>
  <c r="G122"/>
  <c r="I122"/>
  <c r="J125" i="17"/>
  <c r="H125"/>
  <c r="F125"/>
  <c r="I125"/>
  <c r="G125"/>
  <c r="F124" i="16"/>
  <c r="H124"/>
  <c r="J124"/>
  <c r="I124"/>
  <c r="G124"/>
  <c r="J127" i="17"/>
  <c r="H127"/>
  <c r="F127"/>
  <c r="G127"/>
  <c r="I127"/>
  <c r="F126" i="16"/>
  <c r="H126"/>
  <c r="J126"/>
  <c r="G126"/>
  <c r="I126"/>
  <c r="J129" i="17"/>
  <c r="H129"/>
  <c r="F129"/>
  <c r="I129"/>
  <c r="G129"/>
  <c r="F128" i="16"/>
  <c r="H128"/>
  <c r="J128"/>
  <c r="I128"/>
  <c r="G128"/>
  <c r="J131" i="17"/>
  <c r="H131"/>
  <c r="F131"/>
  <c r="G131"/>
  <c r="I131"/>
  <c r="G102" i="16"/>
  <c r="I102"/>
  <c r="H102"/>
  <c r="F102"/>
  <c r="J102"/>
  <c r="J105" i="17"/>
  <c r="H105"/>
  <c r="F105"/>
  <c r="I105"/>
  <c r="G105"/>
  <c r="G104" i="16"/>
  <c r="I104"/>
  <c r="F104"/>
  <c r="J104"/>
  <c r="H104"/>
  <c r="J107" i="17"/>
  <c r="H107"/>
  <c r="F107"/>
  <c r="G107"/>
  <c r="I107"/>
  <c r="G106" i="16"/>
  <c r="I106"/>
  <c r="H106"/>
  <c r="F106"/>
  <c r="J106"/>
  <c r="J109" i="17"/>
  <c r="H109"/>
  <c r="F109"/>
  <c r="I109"/>
  <c r="G109"/>
  <c r="G108" i="16"/>
  <c r="I108"/>
  <c r="H108"/>
  <c r="F108"/>
  <c r="J108"/>
  <c r="J111" i="17"/>
  <c r="H111"/>
  <c r="F111"/>
  <c r="G111"/>
  <c r="I111"/>
  <c r="G110" i="16"/>
  <c r="I110"/>
  <c r="H110"/>
  <c r="F110"/>
  <c r="J110"/>
  <c r="J113" i="17"/>
  <c r="H113"/>
  <c r="F113"/>
  <c r="I113"/>
  <c r="G113"/>
  <c r="G112" i="16"/>
  <c r="I112"/>
  <c r="F112"/>
  <c r="J112"/>
  <c r="H112"/>
  <c r="J115" i="17"/>
  <c r="H115"/>
  <c r="F115"/>
  <c r="G115"/>
  <c r="I115"/>
  <c r="G114" i="16"/>
  <c r="I114"/>
  <c r="H114"/>
  <c r="F114"/>
  <c r="J114"/>
  <c r="J117" i="17"/>
  <c r="H117"/>
  <c r="F117"/>
  <c r="I117"/>
  <c r="G117"/>
  <c r="G101" i="16"/>
  <c r="I101"/>
  <c r="F101"/>
  <c r="J101"/>
  <c r="H101"/>
  <c r="I104" i="17"/>
  <c r="G104"/>
  <c r="J104"/>
  <c r="F104"/>
  <c r="H104"/>
  <c r="G99" i="16"/>
  <c r="I99"/>
  <c r="F99"/>
  <c r="J99"/>
  <c r="H99"/>
  <c r="I102" i="17"/>
  <c r="G102"/>
  <c r="H102"/>
  <c r="J102"/>
  <c r="F102"/>
  <c r="F97" i="16"/>
  <c r="H97"/>
  <c r="J97"/>
  <c r="I97"/>
  <c r="G97"/>
  <c r="I100" i="17"/>
  <c r="G100"/>
  <c r="J100"/>
  <c r="F100"/>
  <c r="H100"/>
  <c r="F95" i="16"/>
  <c r="H95"/>
  <c r="J95"/>
  <c r="G95"/>
  <c r="I95"/>
  <c r="I98" i="17"/>
  <c r="G98"/>
  <c r="H98"/>
  <c r="J98"/>
  <c r="F98"/>
  <c r="G93" i="16"/>
  <c r="I93"/>
  <c r="F93"/>
  <c r="J93"/>
  <c r="H93"/>
  <c r="I96" i="17"/>
  <c r="G96"/>
  <c r="J96"/>
  <c r="F96"/>
  <c r="H96"/>
  <c r="G91" i="16"/>
  <c r="I91"/>
  <c r="F91"/>
  <c r="J91"/>
  <c r="H91"/>
  <c r="I94" i="17"/>
  <c r="G94"/>
  <c r="H94"/>
  <c r="J94"/>
  <c r="F94"/>
  <c r="F89" i="16"/>
  <c r="H89"/>
  <c r="J89"/>
  <c r="I89"/>
  <c r="G89"/>
  <c r="I92" i="17"/>
  <c r="G92"/>
  <c r="J92"/>
  <c r="F92"/>
  <c r="H92"/>
  <c r="G74" i="16"/>
  <c r="I74"/>
  <c r="H74"/>
  <c r="F74"/>
  <c r="J74"/>
  <c r="J77" i="17"/>
  <c r="H77"/>
  <c r="F77"/>
  <c r="I77"/>
  <c r="G77"/>
  <c r="G76" i="16"/>
  <c r="I76"/>
  <c r="F76"/>
  <c r="J76"/>
  <c r="H76"/>
  <c r="J79" i="17"/>
  <c r="H79"/>
  <c r="F79"/>
  <c r="G79"/>
  <c r="I79"/>
  <c r="G78" i="16"/>
  <c r="I78"/>
  <c r="H78"/>
  <c r="F78"/>
  <c r="J78"/>
  <c r="J81" i="17"/>
  <c r="H81"/>
  <c r="F81"/>
  <c r="I81"/>
  <c r="G81"/>
  <c r="G80" i="16"/>
  <c r="I80"/>
  <c r="F80"/>
  <c r="J80"/>
  <c r="H80"/>
  <c r="J83" i="17"/>
  <c r="H83"/>
  <c r="F83"/>
  <c r="G83"/>
  <c r="I83"/>
  <c r="G82" i="16"/>
  <c r="I82"/>
  <c r="H82"/>
  <c r="F82"/>
  <c r="J82"/>
  <c r="J85" i="17"/>
  <c r="H85"/>
  <c r="F85"/>
  <c r="I85"/>
  <c r="G85"/>
  <c r="G84" i="16"/>
  <c r="I84"/>
  <c r="H84"/>
  <c r="F84"/>
  <c r="J84"/>
  <c r="J87" i="17"/>
  <c r="H87"/>
  <c r="F87"/>
  <c r="G87"/>
  <c r="I87"/>
  <c r="G86" i="16"/>
  <c r="I86"/>
  <c r="H86"/>
  <c r="F86"/>
  <c r="J86"/>
  <c r="J89" i="17"/>
  <c r="H89"/>
  <c r="F89"/>
  <c r="I89"/>
  <c r="G89"/>
  <c r="F73" i="16"/>
  <c r="H73"/>
  <c r="J73"/>
  <c r="I73"/>
  <c r="G73"/>
  <c r="I76" i="17"/>
  <c r="G76"/>
  <c r="J76"/>
  <c r="F76"/>
  <c r="H76"/>
  <c r="F71" i="16"/>
  <c r="H71"/>
  <c r="J71"/>
  <c r="G71"/>
  <c r="I71"/>
  <c r="I74" i="17"/>
  <c r="G74"/>
  <c r="H74"/>
  <c r="J74"/>
  <c r="F74"/>
  <c r="F69" i="16"/>
  <c r="H69"/>
  <c r="J69"/>
  <c r="I69"/>
  <c r="G69"/>
  <c r="I72" i="17"/>
  <c r="G72"/>
  <c r="J72"/>
  <c r="F72"/>
  <c r="H72"/>
  <c r="F67" i="16"/>
  <c r="H67"/>
  <c r="J67"/>
  <c r="G67"/>
  <c r="I67"/>
  <c r="I70" i="17"/>
  <c r="G70"/>
  <c r="H70"/>
  <c r="J70"/>
  <c r="F70"/>
  <c r="F65" i="16"/>
  <c r="H65"/>
  <c r="J65"/>
  <c r="I65"/>
  <c r="G65"/>
  <c r="I68" i="17"/>
  <c r="G68"/>
  <c r="J68"/>
  <c r="F68"/>
  <c r="H68"/>
  <c r="F63" i="16"/>
  <c r="H63"/>
  <c r="J63"/>
  <c r="G63"/>
  <c r="I63"/>
  <c r="I66" i="17"/>
  <c r="G66"/>
  <c r="H66"/>
  <c r="J66"/>
  <c r="F66"/>
  <c r="F61" i="16"/>
  <c r="H61"/>
  <c r="J61"/>
  <c r="I61"/>
  <c r="G61"/>
  <c r="I64" i="17"/>
  <c r="G64"/>
  <c r="J64"/>
  <c r="F64"/>
  <c r="H64"/>
  <c r="F59" i="16"/>
  <c r="H59"/>
  <c r="J59"/>
  <c r="G59"/>
  <c r="I59"/>
  <c r="I62" i="17"/>
  <c r="G62"/>
  <c r="H62"/>
  <c r="J62"/>
  <c r="F62"/>
  <c r="F57" i="16"/>
  <c r="H57"/>
  <c r="J57"/>
  <c r="I57"/>
  <c r="G57"/>
  <c r="I60" i="17"/>
  <c r="G60"/>
  <c r="J60"/>
  <c r="F60"/>
  <c r="H60"/>
  <c r="F55" i="16"/>
  <c r="H55"/>
  <c r="J55"/>
  <c r="G55"/>
  <c r="I55"/>
  <c r="I58" i="17"/>
  <c r="G58"/>
  <c r="H58"/>
  <c r="J58"/>
  <c r="F58"/>
  <c r="F53" i="16"/>
  <c r="H53"/>
  <c r="J53"/>
  <c r="I53"/>
  <c r="G53"/>
  <c r="I56" i="17"/>
  <c r="G56"/>
  <c r="J56"/>
  <c r="F56"/>
  <c r="H56"/>
  <c r="F51" i="16"/>
  <c r="H51"/>
  <c r="J51"/>
  <c r="G51"/>
  <c r="I51"/>
  <c r="I54" i="17"/>
  <c r="G54"/>
  <c r="H54"/>
  <c r="J54"/>
  <c r="F54"/>
  <c r="F49" i="16"/>
  <c r="H49"/>
  <c r="J49"/>
  <c r="I49"/>
  <c r="G49"/>
  <c r="I52" i="17"/>
  <c r="G52"/>
  <c r="J52"/>
  <c r="F52"/>
  <c r="H52"/>
  <c r="F47" i="16"/>
  <c r="H47"/>
  <c r="J47"/>
  <c r="G47"/>
  <c r="I47"/>
  <c r="I50" i="17"/>
  <c r="G50"/>
  <c r="H50"/>
  <c r="J50"/>
  <c r="F50"/>
  <c r="F45" i="16"/>
  <c r="H45"/>
  <c r="J45"/>
  <c r="I45"/>
  <c r="G45"/>
  <c r="I48" i="17"/>
  <c r="G48"/>
  <c r="J48"/>
  <c r="F48"/>
  <c r="H48"/>
  <c r="F43" i="16"/>
  <c r="H43"/>
  <c r="J43"/>
  <c r="G43"/>
  <c r="I43"/>
  <c r="I46" i="17"/>
  <c r="G46"/>
  <c r="H46"/>
  <c r="J46"/>
  <c r="F46"/>
  <c r="F41" i="16"/>
  <c r="H41"/>
  <c r="J41"/>
  <c r="I41"/>
  <c r="G41"/>
  <c r="I44" i="17"/>
  <c r="G44"/>
  <c r="J44"/>
  <c r="F44"/>
  <c r="H44"/>
  <c r="F39" i="16"/>
  <c r="H39"/>
  <c r="J39"/>
  <c r="G39"/>
  <c r="I39"/>
  <c r="I42" i="17"/>
  <c r="G42"/>
  <c r="H42"/>
  <c r="J42"/>
  <c r="F42"/>
  <c r="F37" i="16"/>
  <c r="H37"/>
  <c r="J37"/>
  <c r="I37"/>
  <c r="G37"/>
  <c r="I40" i="17"/>
  <c r="G40"/>
  <c r="J40"/>
  <c r="F40"/>
  <c r="H40"/>
  <c r="F35" i="16"/>
  <c r="H35"/>
  <c r="J35"/>
  <c r="G35"/>
  <c r="I35"/>
  <c r="I38" i="17"/>
  <c r="G38"/>
  <c r="H38"/>
  <c r="J38"/>
  <c r="F38"/>
  <c r="F33" i="16"/>
  <c r="H33"/>
  <c r="J33"/>
  <c r="I33"/>
  <c r="G33"/>
  <c r="I36" i="17"/>
  <c r="G36"/>
  <c r="J36"/>
  <c r="F36"/>
  <c r="H36"/>
  <c r="F31" i="16"/>
  <c r="H31"/>
  <c r="J31"/>
  <c r="G31"/>
  <c r="I31"/>
  <c r="I34" i="17"/>
  <c r="G34"/>
  <c r="H34"/>
  <c r="J34"/>
  <c r="F34"/>
  <c r="F29" i="16"/>
  <c r="H29"/>
  <c r="J29"/>
  <c r="I29"/>
  <c r="G29"/>
  <c r="I32" i="17"/>
  <c r="G32"/>
  <c r="J32"/>
  <c r="F32"/>
  <c r="H32"/>
  <c r="F27" i="16"/>
  <c r="H27"/>
  <c r="J27"/>
  <c r="G27"/>
  <c r="I27"/>
  <c r="I30" i="17"/>
  <c r="G30"/>
  <c r="H30"/>
  <c r="J30"/>
  <c r="F30"/>
  <c r="F25" i="16"/>
  <c r="H25"/>
  <c r="J25"/>
  <c r="I25"/>
  <c r="G25"/>
  <c r="I28" i="17"/>
  <c r="G28"/>
  <c r="J28"/>
  <c r="F28"/>
  <c r="H28"/>
  <c r="F23" i="16"/>
  <c r="H23"/>
  <c r="J23"/>
  <c r="G23"/>
  <c r="I23"/>
  <c r="I26" i="17"/>
  <c r="G26"/>
  <c r="H26"/>
  <c r="J26"/>
  <c r="F26"/>
  <c r="F21" i="16"/>
  <c r="H21"/>
  <c r="J21"/>
  <c r="I21"/>
  <c r="G21"/>
  <c r="I24" i="17"/>
  <c r="G24"/>
  <c r="J24"/>
  <c r="F24"/>
  <c r="H24"/>
  <c r="F19" i="16"/>
  <c r="H19"/>
  <c r="J19"/>
  <c r="G19"/>
  <c r="I19"/>
  <c r="I22" i="17"/>
  <c r="G22"/>
  <c r="H22"/>
  <c r="J22"/>
  <c r="F22"/>
  <c r="F199" i="16"/>
  <c r="H199"/>
  <c r="J199"/>
  <c r="G199"/>
  <c r="I199"/>
  <c r="I202" i="17"/>
  <c r="G202"/>
  <c r="J202"/>
  <c r="H202"/>
  <c r="F202"/>
  <c r="F197" i="16"/>
  <c r="H197"/>
  <c r="J197"/>
  <c r="I197"/>
  <c r="G197"/>
  <c r="I200" i="17"/>
  <c r="G200"/>
  <c r="J200"/>
  <c r="H200"/>
  <c r="F200"/>
  <c r="F195" i="16"/>
  <c r="H195"/>
  <c r="J195"/>
  <c r="G195"/>
  <c r="I195"/>
  <c r="I198" i="17"/>
  <c r="G198"/>
  <c r="J198"/>
  <c r="H198"/>
  <c r="F198"/>
  <c r="F193" i="16"/>
  <c r="H193"/>
  <c r="J193"/>
  <c r="I193"/>
  <c r="G193"/>
  <c r="I196" i="17"/>
  <c r="G196"/>
  <c r="J196"/>
  <c r="H196"/>
  <c r="F196"/>
  <c r="F191" i="16"/>
  <c r="H191"/>
  <c r="J191"/>
  <c r="G191"/>
  <c r="I191"/>
  <c r="I194" i="17"/>
  <c r="G194"/>
  <c r="J194"/>
  <c r="H194"/>
  <c r="F194"/>
  <c r="F189" i="16"/>
  <c r="H189"/>
  <c r="J189"/>
  <c r="I189"/>
  <c r="G189"/>
  <c r="I192" i="17"/>
  <c r="G192"/>
  <c r="J192"/>
  <c r="H192"/>
  <c r="F192"/>
  <c r="F187" i="16"/>
  <c r="H187"/>
  <c r="J187"/>
  <c r="G187"/>
  <c r="I187"/>
  <c r="I190" i="17"/>
  <c r="G190"/>
  <c r="J190"/>
  <c r="H190"/>
  <c r="F190"/>
  <c r="K286" i="16"/>
  <c r="M286" s="1"/>
  <c r="K204"/>
  <c r="M204" s="1"/>
  <c r="K206"/>
  <c r="M206" s="1"/>
  <c r="K210"/>
  <c r="M210" s="1"/>
  <c r="K212"/>
  <c r="M212" s="1"/>
  <c r="K214"/>
  <c r="M214" s="1"/>
  <c r="K218"/>
  <c r="M218" s="1"/>
  <c r="K220"/>
  <c r="M220" s="1"/>
  <c r="K222"/>
  <c r="M222" s="1"/>
  <c r="K226"/>
  <c r="M226" s="1"/>
  <c r="K228"/>
  <c r="M228" s="1"/>
  <c r="K230"/>
  <c r="M230" s="1"/>
  <c r="K234"/>
  <c r="M234" s="1"/>
  <c r="K236"/>
  <c r="M236" s="1"/>
  <c r="K238"/>
  <c r="M238" s="1"/>
  <c r="K242"/>
  <c r="M242" s="1"/>
  <c r="K244"/>
  <c r="M244" s="1"/>
  <c r="K246"/>
  <c r="M246" s="1"/>
  <c r="K250"/>
  <c r="M250" s="1"/>
  <c r="K254"/>
  <c r="M254" s="1"/>
  <c r="K261"/>
  <c r="M261" s="1"/>
  <c r="K269"/>
  <c r="M269" s="1"/>
  <c r="K277"/>
  <c r="M277" s="1"/>
  <c r="K285"/>
  <c r="M285" s="1"/>
  <c r="K290"/>
  <c r="M290" s="1"/>
  <c r="K294"/>
  <c r="M294" s="1"/>
  <c r="K298"/>
  <c r="M298" s="1"/>
  <c r="K302"/>
  <c r="M302" s="1"/>
  <c r="K306"/>
  <c r="M306" s="1"/>
  <c r="K182"/>
  <c r="M182" s="1"/>
  <c r="K174"/>
  <c r="M174" s="1"/>
  <c r="K256"/>
  <c r="M256" s="1"/>
  <c r="K205"/>
  <c r="M205" s="1"/>
  <c r="K207"/>
  <c r="M207" s="1"/>
  <c r="K213"/>
  <c r="M213" s="1"/>
  <c r="K215"/>
  <c r="M215" s="1"/>
  <c r="K221"/>
  <c r="M221" s="1"/>
  <c r="K223"/>
  <c r="M223" s="1"/>
  <c r="K229"/>
  <c r="M229" s="1"/>
  <c r="K231"/>
  <c r="M231" s="1"/>
  <c r="K237"/>
  <c r="M237" s="1"/>
  <c r="K239"/>
  <c r="M239" s="1"/>
  <c r="K245"/>
  <c r="M245" s="1"/>
  <c r="K247"/>
  <c r="M247" s="1"/>
  <c r="K251"/>
  <c r="M251" s="1"/>
  <c r="K253"/>
  <c r="M253" s="1"/>
  <c r="K258"/>
  <c r="M258" s="1"/>
  <c r="K262"/>
  <c r="M262" s="1"/>
  <c r="K266"/>
  <c r="M266" s="1"/>
  <c r="K270"/>
  <c r="M270" s="1"/>
  <c r="K274"/>
  <c r="M274" s="1"/>
  <c r="K278"/>
  <c r="M278" s="1"/>
  <c r="K282"/>
  <c r="M282" s="1"/>
  <c r="K287"/>
  <c r="K289"/>
  <c r="M289" s="1"/>
  <c r="K293"/>
  <c r="M293" s="1"/>
  <c r="K295"/>
  <c r="M295" s="1"/>
  <c r="K297"/>
  <c r="M297" s="1"/>
  <c r="K301"/>
  <c r="M301" s="1"/>
  <c r="K303"/>
  <c r="M303" s="1"/>
  <c r="K305"/>
  <c r="M305" s="1"/>
  <c r="K311"/>
  <c r="K313"/>
  <c r="M313" s="1"/>
  <c r="K319"/>
  <c r="M319" s="1"/>
  <c r="K321"/>
  <c r="M321" s="1"/>
  <c r="K327"/>
  <c r="K329"/>
  <c r="M329" s="1"/>
  <c r="K335"/>
  <c r="K337"/>
  <c r="K343"/>
  <c r="K345"/>
  <c r="M345" s="1"/>
  <c r="K351"/>
  <c r="M351" s="1"/>
  <c r="K353"/>
  <c r="M353" s="1"/>
  <c r="K359"/>
  <c r="K361"/>
  <c r="M361" s="1"/>
  <c r="K367"/>
  <c r="M367" s="1"/>
  <c r="K369"/>
  <c r="M369" s="1"/>
  <c r="K375"/>
  <c r="K377"/>
  <c r="M377" s="1"/>
  <c r="K383"/>
  <c r="M383" s="1"/>
  <c r="K385"/>
  <c r="M385" s="1"/>
  <c r="K391"/>
  <c r="K393"/>
  <c r="M393" s="1"/>
  <c r="K183"/>
  <c r="M183" s="1"/>
  <c r="K181"/>
  <c r="M181" s="1"/>
  <c r="K175"/>
  <c r="M175" s="1"/>
  <c r="F5"/>
  <c r="H5"/>
  <c r="J5"/>
  <c r="I5"/>
  <c r="G5"/>
  <c r="I5" i="17"/>
  <c r="G5"/>
  <c r="J5"/>
  <c r="F5"/>
  <c r="H5"/>
  <c r="F7" i="16"/>
  <c r="H7"/>
  <c r="J7"/>
  <c r="G7"/>
  <c r="I7"/>
  <c r="I7" i="17"/>
  <c r="G7"/>
  <c r="H7"/>
  <c r="J7"/>
  <c r="F7"/>
  <c r="F9" i="16"/>
  <c r="H9"/>
  <c r="J9"/>
  <c r="I9"/>
  <c r="G9"/>
  <c r="I9" i="17"/>
  <c r="G9"/>
  <c r="J9"/>
  <c r="F9"/>
  <c r="H9"/>
  <c r="F11" i="16"/>
  <c r="H11"/>
  <c r="J11"/>
  <c r="G11"/>
  <c r="I11"/>
  <c r="I11" i="17"/>
  <c r="G11"/>
  <c r="H11"/>
  <c r="J11"/>
  <c r="F11"/>
  <c r="F13" i="16"/>
  <c r="H13"/>
  <c r="J13"/>
  <c r="I13"/>
  <c r="G13"/>
  <c r="I13" i="17"/>
  <c r="G13"/>
  <c r="J13"/>
  <c r="F13"/>
  <c r="H13"/>
  <c r="F15" i="16"/>
  <c r="H15"/>
  <c r="J15"/>
  <c r="G15"/>
  <c r="I15"/>
  <c r="I15" i="17"/>
  <c r="G15"/>
  <c r="H15"/>
  <c r="J15"/>
  <c r="F15"/>
  <c r="F17" i="16"/>
  <c r="H17"/>
  <c r="J17"/>
  <c r="I17"/>
  <c r="G17"/>
  <c r="I17" i="17"/>
  <c r="G17"/>
  <c r="J17"/>
  <c r="F17"/>
  <c r="H17"/>
  <c r="F159" i="16"/>
  <c r="H159"/>
  <c r="J159"/>
  <c r="G159"/>
  <c r="I159"/>
  <c r="I162" i="17"/>
  <c r="G162"/>
  <c r="H162"/>
  <c r="J162"/>
  <c r="F162"/>
  <c r="F161" i="16"/>
  <c r="H161"/>
  <c r="J161"/>
  <c r="I161"/>
  <c r="G161"/>
  <c r="I164" i="17"/>
  <c r="G164"/>
  <c r="J164"/>
  <c r="H164"/>
  <c r="F164"/>
  <c r="F163" i="16"/>
  <c r="H163"/>
  <c r="J163"/>
  <c r="G163"/>
  <c r="I163"/>
  <c r="I166" i="17"/>
  <c r="G166"/>
  <c r="J166"/>
  <c r="H166"/>
  <c r="F166"/>
  <c r="F165" i="16"/>
  <c r="H165"/>
  <c r="J165"/>
  <c r="I165"/>
  <c r="G165"/>
  <c r="I168" i="17"/>
  <c r="G168"/>
  <c r="J168"/>
  <c r="H168"/>
  <c r="F168"/>
  <c r="F167" i="16"/>
  <c r="H167"/>
  <c r="J167"/>
  <c r="G167"/>
  <c r="I167"/>
  <c r="I170" i="17"/>
  <c r="G170"/>
  <c r="J170"/>
  <c r="H170"/>
  <c r="F170"/>
  <c r="F169" i="16"/>
  <c r="H169"/>
  <c r="J169"/>
  <c r="I169"/>
  <c r="G169"/>
  <c r="I172" i="17"/>
  <c r="G172"/>
  <c r="J172"/>
  <c r="H172"/>
  <c r="F172"/>
  <c r="F171" i="16"/>
  <c r="H171"/>
  <c r="J171"/>
  <c r="G171"/>
  <c r="I171"/>
  <c r="I174" i="17"/>
  <c r="G174"/>
  <c r="J174"/>
  <c r="H174"/>
  <c r="F174"/>
  <c r="G145" i="16"/>
  <c r="I145"/>
  <c r="H145"/>
  <c r="F145"/>
  <c r="J145"/>
  <c r="I148" i="17"/>
  <c r="G148"/>
  <c r="J148"/>
  <c r="F148"/>
  <c r="H148"/>
  <c r="G147" i="16"/>
  <c r="I147"/>
  <c r="F147"/>
  <c r="J147"/>
  <c r="H147"/>
  <c r="I150" i="17"/>
  <c r="G150"/>
  <c r="H150"/>
  <c r="J150"/>
  <c r="F150"/>
  <c r="G149" i="16"/>
  <c r="I149"/>
  <c r="H149"/>
  <c r="J149"/>
  <c r="F149"/>
  <c r="I152" i="17"/>
  <c r="G152"/>
  <c r="J152"/>
  <c r="F152"/>
  <c r="H152"/>
  <c r="G151" i="16"/>
  <c r="I151"/>
  <c r="F151"/>
  <c r="J151"/>
  <c r="H151"/>
  <c r="I154" i="17"/>
  <c r="G154"/>
  <c r="H154"/>
  <c r="J154"/>
  <c r="F154"/>
  <c r="F153" i="16"/>
  <c r="H153"/>
  <c r="J153"/>
  <c r="I153"/>
  <c r="G153"/>
  <c r="I156" i="17"/>
  <c r="G156"/>
  <c r="J156"/>
  <c r="F156"/>
  <c r="H156"/>
  <c r="F155" i="16"/>
  <c r="H155"/>
  <c r="J155"/>
  <c r="G155"/>
  <c r="I155"/>
  <c r="I158" i="17"/>
  <c r="G158"/>
  <c r="H158"/>
  <c r="J158"/>
  <c r="F158"/>
  <c r="F157" i="16"/>
  <c r="H157"/>
  <c r="J157"/>
  <c r="I157"/>
  <c r="G157"/>
  <c r="I160" i="17"/>
  <c r="G160"/>
  <c r="J160"/>
  <c r="F160"/>
  <c r="H160"/>
  <c r="G131" i="16"/>
  <c r="I131"/>
  <c r="F131"/>
  <c r="J131"/>
  <c r="H131"/>
  <c r="I134" i="17"/>
  <c r="G134"/>
  <c r="H134"/>
  <c r="J134"/>
  <c r="F134"/>
  <c r="G133" i="16"/>
  <c r="I133"/>
  <c r="H133"/>
  <c r="J133"/>
  <c r="F133"/>
  <c r="I136" i="17"/>
  <c r="G136"/>
  <c r="J136"/>
  <c r="F136"/>
  <c r="H136"/>
  <c r="G135" i="16"/>
  <c r="I135"/>
  <c r="F135"/>
  <c r="J135"/>
  <c r="H135"/>
  <c r="I138" i="17"/>
  <c r="G138"/>
  <c r="H138"/>
  <c r="J138"/>
  <c r="F138"/>
  <c r="G137" i="16"/>
  <c r="I137"/>
  <c r="H137"/>
  <c r="F137"/>
  <c r="J137"/>
  <c r="I140" i="17"/>
  <c r="G140"/>
  <c r="J140"/>
  <c r="F140"/>
  <c r="H140"/>
  <c r="G139" i="16"/>
  <c r="I139"/>
  <c r="F139"/>
  <c r="J139"/>
  <c r="H139"/>
  <c r="I142" i="17"/>
  <c r="G142"/>
  <c r="H142"/>
  <c r="J142"/>
  <c r="F142"/>
  <c r="G141" i="16"/>
  <c r="I141"/>
  <c r="H141"/>
  <c r="J141"/>
  <c r="F141"/>
  <c r="I144" i="17"/>
  <c r="G144"/>
  <c r="J144"/>
  <c r="F144"/>
  <c r="H144"/>
  <c r="G143" i="16"/>
  <c r="I143"/>
  <c r="F143"/>
  <c r="J143"/>
  <c r="H143"/>
  <c r="I146" i="17"/>
  <c r="G146"/>
  <c r="H146"/>
  <c r="J146"/>
  <c r="F146"/>
  <c r="G119" i="16"/>
  <c r="I119"/>
  <c r="F119"/>
  <c r="J119"/>
  <c r="H119"/>
  <c r="I122" i="17"/>
  <c r="G122"/>
  <c r="H122"/>
  <c r="J122"/>
  <c r="F122"/>
  <c r="G121" i="16"/>
  <c r="I121"/>
  <c r="H121"/>
  <c r="F121"/>
  <c r="J121"/>
  <c r="I124" i="17"/>
  <c r="G124"/>
  <c r="J124"/>
  <c r="F124"/>
  <c r="H124"/>
  <c r="G123" i="16"/>
  <c r="I123"/>
  <c r="F123"/>
  <c r="J123"/>
  <c r="H123"/>
  <c r="I126" i="17"/>
  <c r="G126"/>
  <c r="H126"/>
  <c r="J126"/>
  <c r="F126"/>
  <c r="G125" i="16"/>
  <c r="I125"/>
  <c r="H125"/>
  <c r="J125"/>
  <c r="F125"/>
  <c r="I128" i="17"/>
  <c r="G128"/>
  <c r="J128"/>
  <c r="F128"/>
  <c r="H128"/>
  <c r="G127" i="16"/>
  <c r="I127"/>
  <c r="F127"/>
  <c r="J127"/>
  <c r="H127"/>
  <c r="I130" i="17"/>
  <c r="G130"/>
  <c r="H130"/>
  <c r="J130"/>
  <c r="F130"/>
  <c r="G129" i="16"/>
  <c r="I129"/>
  <c r="H129"/>
  <c r="F129"/>
  <c r="J129"/>
  <c r="I132" i="17"/>
  <c r="G132"/>
  <c r="J132"/>
  <c r="F132"/>
  <c r="H132"/>
  <c r="F103" i="16"/>
  <c r="H103"/>
  <c r="J103"/>
  <c r="G103"/>
  <c r="I103"/>
  <c r="I106" i="17"/>
  <c r="G106"/>
  <c r="H106"/>
  <c r="J106"/>
  <c r="F106"/>
  <c r="F105" i="16"/>
  <c r="H105"/>
  <c r="J105"/>
  <c r="I105"/>
  <c r="G105"/>
  <c r="I108" i="17"/>
  <c r="G108"/>
  <c r="J108"/>
  <c r="F108"/>
  <c r="H108"/>
  <c r="G107" i="16"/>
  <c r="I107"/>
  <c r="F107"/>
  <c r="J107"/>
  <c r="H107"/>
  <c r="I110" i="17"/>
  <c r="G110"/>
  <c r="H110"/>
  <c r="J110"/>
  <c r="F110"/>
  <c r="G109" i="16"/>
  <c r="I109"/>
  <c r="F109"/>
  <c r="J109"/>
  <c r="H109"/>
  <c r="I112" i="17"/>
  <c r="G112"/>
  <c r="J112"/>
  <c r="F112"/>
  <c r="H112"/>
  <c r="F111" i="16"/>
  <c r="H111"/>
  <c r="J111"/>
  <c r="G111"/>
  <c r="I111"/>
  <c r="I114" i="17"/>
  <c r="G114"/>
  <c r="H114"/>
  <c r="J114"/>
  <c r="F114"/>
  <c r="F113" i="16"/>
  <c r="H113"/>
  <c r="J113"/>
  <c r="I113"/>
  <c r="G113"/>
  <c r="I116" i="17"/>
  <c r="G116"/>
  <c r="J116"/>
  <c r="F116"/>
  <c r="H116"/>
  <c r="G115" i="16"/>
  <c r="I115"/>
  <c r="F115"/>
  <c r="J115"/>
  <c r="H115"/>
  <c r="I118" i="17"/>
  <c r="G118"/>
  <c r="H118"/>
  <c r="J118"/>
  <c r="F118"/>
  <c r="G100" i="16"/>
  <c r="I100"/>
  <c r="H100"/>
  <c r="F100"/>
  <c r="J100"/>
  <c r="J103" i="17"/>
  <c r="H103"/>
  <c r="F103"/>
  <c r="G103"/>
  <c r="I103"/>
  <c r="G98" i="16"/>
  <c r="I98"/>
  <c r="H98"/>
  <c r="F98"/>
  <c r="J98"/>
  <c r="J101" i="17"/>
  <c r="H101"/>
  <c r="F101"/>
  <c r="I101"/>
  <c r="G101"/>
  <c r="G96" i="16"/>
  <c r="I96"/>
  <c r="F96"/>
  <c r="J96"/>
  <c r="H96"/>
  <c r="J99" i="17"/>
  <c r="H99"/>
  <c r="F99"/>
  <c r="G99"/>
  <c r="I99"/>
  <c r="G94" i="16"/>
  <c r="I94"/>
  <c r="H94"/>
  <c r="F94"/>
  <c r="J94"/>
  <c r="J97" i="17"/>
  <c r="H97"/>
  <c r="F97"/>
  <c r="I97"/>
  <c r="G97"/>
  <c r="G92" i="16"/>
  <c r="I92"/>
  <c r="H92"/>
  <c r="F92"/>
  <c r="J92"/>
  <c r="J95" i="17"/>
  <c r="H95"/>
  <c r="F95"/>
  <c r="G95"/>
  <c r="I95"/>
  <c r="G90" i="16"/>
  <c r="I90"/>
  <c r="H90"/>
  <c r="F90"/>
  <c r="J90"/>
  <c r="J93" i="17"/>
  <c r="H93"/>
  <c r="F93"/>
  <c r="I93"/>
  <c r="G93"/>
  <c r="G88" i="16"/>
  <c r="I88"/>
  <c r="F88"/>
  <c r="J88"/>
  <c r="H88"/>
  <c r="J91" i="17"/>
  <c r="H91"/>
  <c r="F91"/>
  <c r="G91"/>
  <c r="I91"/>
  <c r="F75" i="16"/>
  <c r="H75"/>
  <c r="J75"/>
  <c r="G75"/>
  <c r="I75"/>
  <c r="I78" i="17"/>
  <c r="G78"/>
  <c r="H78"/>
  <c r="J78"/>
  <c r="F78"/>
  <c r="F77" i="16"/>
  <c r="H77"/>
  <c r="J77"/>
  <c r="I77"/>
  <c r="G77"/>
  <c r="I80" i="17"/>
  <c r="G80"/>
  <c r="J80"/>
  <c r="F80"/>
  <c r="H80"/>
  <c r="F79" i="16"/>
  <c r="H79"/>
  <c r="J79"/>
  <c r="G79"/>
  <c r="I79"/>
  <c r="I82" i="17"/>
  <c r="G82"/>
  <c r="H82"/>
  <c r="J82"/>
  <c r="F82"/>
  <c r="F81" i="16"/>
  <c r="H81"/>
  <c r="J81"/>
  <c r="I81"/>
  <c r="G81"/>
  <c r="I84" i="17"/>
  <c r="G84"/>
  <c r="J84"/>
  <c r="F84"/>
  <c r="H84"/>
  <c r="G83" i="16"/>
  <c r="I83"/>
  <c r="F83"/>
  <c r="J83"/>
  <c r="H83"/>
  <c r="I86" i="17"/>
  <c r="G86"/>
  <c r="H86"/>
  <c r="J86"/>
  <c r="F86"/>
  <c r="G85" i="16"/>
  <c r="I85"/>
  <c r="F85"/>
  <c r="J85"/>
  <c r="H85"/>
  <c r="I88" i="17"/>
  <c r="G88"/>
  <c r="J88"/>
  <c r="F88"/>
  <c r="H88"/>
  <c r="F87" i="16"/>
  <c r="H87"/>
  <c r="J87"/>
  <c r="G87"/>
  <c r="I87"/>
  <c r="I90" i="17"/>
  <c r="G90"/>
  <c r="H90"/>
  <c r="J90"/>
  <c r="F90"/>
  <c r="G72" i="16"/>
  <c r="I72"/>
  <c r="F72"/>
  <c r="J72"/>
  <c r="H72"/>
  <c r="J75" i="17"/>
  <c r="H75"/>
  <c r="F75"/>
  <c r="G75"/>
  <c r="I75"/>
  <c r="G70" i="16"/>
  <c r="I70"/>
  <c r="H70"/>
  <c r="F70"/>
  <c r="J70"/>
  <c r="J73" i="17"/>
  <c r="H73"/>
  <c r="F73"/>
  <c r="I73"/>
  <c r="G73"/>
  <c r="G68" i="16"/>
  <c r="I68"/>
  <c r="F68"/>
  <c r="J68"/>
  <c r="H68"/>
  <c r="J71" i="17"/>
  <c r="H71"/>
  <c r="F71"/>
  <c r="G71"/>
  <c r="I71"/>
  <c r="G66" i="16"/>
  <c r="I66"/>
  <c r="H66"/>
  <c r="F66"/>
  <c r="J66"/>
  <c r="J69" i="17"/>
  <c r="H69"/>
  <c r="F69"/>
  <c r="I69"/>
  <c r="G69"/>
  <c r="G64" i="16"/>
  <c r="I64"/>
  <c r="F64"/>
  <c r="J64"/>
  <c r="H64"/>
  <c r="J67" i="17"/>
  <c r="H67"/>
  <c r="F67"/>
  <c r="G67"/>
  <c r="I67"/>
  <c r="G62" i="16"/>
  <c r="I62"/>
  <c r="H62"/>
  <c r="F62"/>
  <c r="J62"/>
  <c r="J65" i="17"/>
  <c r="H65"/>
  <c r="F65"/>
  <c r="I65"/>
  <c r="G65"/>
  <c r="G60" i="16"/>
  <c r="I60"/>
  <c r="F60"/>
  <c r="J60"/>
  <c r="H60"/>
  <c r="J63" i="17"/>
  <c r="H63"/>
  <c r="F63"/>
  <c r="K63" s="1"/>
  <c r="M63" s="1"/>
  <c r="G63"/>
  <c r="I63"/>
  <c r="G58" i="16"/>
  <c r="I58"/>
  <c r="H58"/>
  <c r="F58"/>
  <c r="J58"/>
  <c r="J61" i="17"/>
  <c r="H61"/>
  <c r="F61"/>
  <c r="I61"/>
  <c r="G61"/>
  <c r="G56" i="16"/>
  <c r="I56"/>
  <c r="F56"/>
  <c r="J56"/>
  <c r="H56"/>
  <c r="J59" i="17"/>
  <c r="H59"/>
  <c r="F59"/>
  <c r="G59"/>
  <c r="I59"/>
  <c r="G54" i="16"/>
  <c r="I54"/>
  <c r="H54"/>
  <c r="F54"/>
  <c r="J54"/>
  <c r="J57" i="17"/>
  <c r="H57"/>
  <c r="F57"/>
  <c r="I57"/>
  <c r="G57"/>
  <c r="G52" i="16"/>
  <c r="I52"/>
  <c r="F52"/>
  <c r="J52"/>
  <c r="H52"/>
  <c r="J55" i="17"/>
  <c r="H55"/>
  <c r="F55"/>
  <c r="G55"/>
  <c r="I55"/>
  <c r="G50" i="16"/>
  <c r="I50"/>
  <c r="H50"/>
  <c r="F50"/>
  <c r="J50"/>
  <c r="J53" i="17"/>
  <c r="H53"/>
  <c r="F53"/>
  <c r="I53"/>
  <c r="G53"/>
  <c r="G48" i="16"/>
  <c r="I48"/>
  <c r="F48"/>
  <c r="J48"/>
  <c r="H48"/>
  <c r="J51" i="17"/>
  <c r="H51"/>
  <c r="F51"/>
  <c r="G51"/>
  <c r="I51"/>
  <c r="G46" i="16"/>
  <c r="I46"/>
  <c r="H46"/>
  <c r="F46"/>
  <c r="J46"/>
  <c r="J49" i="17"/>
  <c r="H49"/>
  <c r="F49"/>
  <c r="I49"/>
  <c r="G49"/>
  <c r="G44" i="16"/>
  <c r="I44"/>
  <c r="F44"/>
  <c r="J44"/>
  <c r="H44"/>
  <c r="J47" i="17"/>
  <c r="H47"/>
  <c r="F47"/>
  <c r="G47"/>
  <c r="I47"/>
  <c r="G42" i="16"/>
  <c r="I42"/>
  <c r="H42"/>
  <c r="F42"/>
  <c r="J42"/>
  <c r="J45" i="17"/>
  <c r="H45"/>
  <c r="F45"/>
  <c r="I45"/>
  <c r="G45"/>
  <c r="G40" i="16"/>
  <c r="I40"/>
  <c r="F40"/>
  <c r="J40"/>
  <c r="H40"/>
  <c r="J43" i="17"/>
  <c r="H43"/>
  <c r="F43"/>
  <c r="G43"/>
  <c r="I43"/>
  <c r="G38" i="16"/>
  <c r="I38"/>
  <c r="H38"/>
  <c r="F38"/>
  <c r="J38"/>
  <c r="J41" i="17"/>
  <c r="H41"/>
  <c r="F41"/>
  <c r="I41"/>
  <c r="G41"/>
  <c r="G36" i="16"/>
  <c r="I36"/>
  <c r="F36"/>
  <c r="J36"/>
  <c r="H36"/>
  <c r="J39" i="17"/>
  <c r="H39"/>
  <c r="F39"/>
  <c r="G39"/>
  <c r="I39"/>
  <c r="G34" i="16"/>
  <c r="I34"/>
  <c r="H34"/>
  <c r="F34"/>
  <c r="J34"/>
  <c r="J37" i="17"/>
  <c r="H37"/>
  <c r="F37"/>
  <c r="I37"/>
  <c r="G37"/>
  <c r="G32" i="16"/>
  <c r="I32"/>
  <c r="F32"/>
  <c r="J32"/>
  <c r="H32"/>
  <c r="J35" i="17"/>
  <c r="H35"/>
  <c r="F35"/>
  <c r="G35"/>
  <c r="I35"/>
  <c r="G30" i="16"/>
  <c r="I30"/>
  <c r="H30"/>
  <c r="F30"/>
  <c r="J30"/>
  <c r="J33" i="17"/>
  <c r="H33"/>
  <c r="F33"/>
  <c r="I33"/>
  <c r="G33"/>
  <c r="G28" i="16"/>
  <c r="I28"/>
  <c r="F28"/>
  <c r="J28"/>
  <c r="H28"/>
  <c r="J31" i="17"/>
  <c r="H31"/>
  <c r="F31"/>
  <c r="G31"/>
  <c r="I31"/>
  <c r="G26" i="16"/>
  <c r="I26"/>
  <c r="H26"/>
  <c r="F26"/>
  <c r="J26"/>
  <c r="J29" i="17"/>
  <c r="H29"/>
  <c r="F29"/>
  <c r="I29"/>
  <c r="G29"/>
  <c r="G24" i="16"/>
  <c r="I24"/>
  <c r="F24"/>
  <c r="J24"/>
  <c r="H24"/>
  <c r="J27" i="17"/>
  <c r="H27"/>
  <c r="F27"/>
  <c r="G27"/>
  <c r="I27"/>
  <c r="G22" i="16"/>
  <c r="I22"/>
  <c r="H22"/>
  <c r="F22"/>
  <c r="J22"/>
  <c r="J25" i="17"/>
  <c r="H25"/>
  <c r="F25"/>
  <c r="I25"/>
  <c r="G25"/>
  <c r="G20" i="16"/>
  <c r="I20"/>
  <c r="F20"/>
  <c r="J20"/>
  <c r="H20"/>
  <c r="J23" i="17"/>
  <c r="H23"/>
  <c r="F23"/>
  <c r="G23"/>
  <c r="I23"/>
  <c r="G18" i="16"/>
  <c r="I18"/>
  <c r="H18"/>
  <c r="F18"/>
  <c r="J18"/>
  <c r="J21" i="17"/>
  <c r="H21"/>
  <c r="F21"/>
  <c r="I21"/>
  <c r="G21"/>
  <c r="G198" i="16"/>
  <c r="I198"/>
  <c r="H198"/>
  <c r="J198"/>
  <c r="F198"/>
  <c r="J201" i="17"/>
  <c r="H201"/>
  <c r="F201"/>
  <c r="I201"/>
  <c r="G201"/>
  <c r="G196" i="16"/>
  <c r="I196"/>
  <c r="F196"/>
  <c r="J196"/>
  <c r="H196"/>
  <c r="J199" i="17"/>
  <c r="H199"/>
  <c r="F199"/>
  <c r="I199"/>
  <c r="G199"/>
  <c r="G194" i="16"/>
  <c r="I194"/>
  <c r="H194"/>
  <c r="F194"/>
  <c r="J194"/>
  <c r="J197" i="17"/>
  <c r="H197"/>
  <c r="F197"/>
  <c r="I197"/>
  <c r="G197"/>
  <c r="G192" i="16"/>
  <c r="I192"/>
  <c r="F192"/>
  <c r="J192"/>
  <c r="H192"/>
  <c r="J195" i="17"/>
  <c r="H195"/>
  <c r="F195"/>
  <c r="I195"/>
  <c r="G195"/>
  <c r="G190" i="16"/>
  <c r="I190"/>
  <c r="H190"/>
  <c r="J190"/>
  <c r="F190"/>
  <c r="J193" i="17"/>
  <c r="H193"/>
  <c r="F193"/>
  <c r="I193"/>
  <c r="G193"/>
  <c r="G188" i="16"/>
  <c r="I188"/>
  <c r="F188"/>
  <c r="J188"/>
  <c r="H188"/>
  <c r="J191" i="17"/>
  <c r="H191"/>
  <c r="F191"/>
  <c r="I191"/>
  <c r="G191"/>
  <c r="G186" i="16"/>
  <c r="I186"/>
  <c r="H186"/>
  <c r="F186"/>
  <c r="J186"/>
  <c r="J189" i="17"/>
  <c r="H189"/>
  <c r="F189"/>
  <c r="I189"/>
  <c r="G189"/>
  <c r="N372"/>
  <c r="N350"/>
  <c r="N302"/>
  <c r="M181"/>
  <c r="K200" i="16"/>
  <c r="M200" s="1"/>
  <c r="K202"/>
  <c r="M202" s="1"/>
  <c r="K208"/>
  <c r="M208" s="1"/>
  <c r="K216"/>
  <c r="M216" s="1"/>
  <c r="K224"/>
  <c r="M224" s="1"/>
  <c r="K232"/>
  <c r="M232" s="1"/>
  <c r="K240"/>
  <c r="M240" s="1"/>
  <c r="K248"/>
  <c r="M248" s="1"/>
  <c r="K252"/>
  <c r="K257"/>
  <c r="K259"/>
  <c r="K263"/>
  <c r="K265"/>
  <c r="K267"/>
  <c r="K271"/>
  <c r="K273"/>
  <c r="K275"/>
  <c r="K279"/>
  <c r="K281"/>
  <c r="K283"/>
  <c r="K288"/>
  <c r="K292"/>
  <c r="K296"/>
  <c r="K300"/>
  <c r="K304"/>
  <c r="K308"/>
  <c r="K310"/>
  <c r="K312"/>
  <c r="K314"/>
  <c r="K316"/>
  <c r="K318"/>
  <c r="K320"/>
  <c r="K322"/>
  <c r="K324"/>
  <c r="K326"/>
  <c r="K328"/>
  <c r="K330"/>
  <c r="K332"/>
  <c r="K334"/>
  <c r="K336"/>
  <c r="K338"/>
  <c r="K340"/>
  <c r="K342"/>
  <c r="K344"/>
  <c r="K346"/>
  <c r="K348"/>
  <c r="K350"/>
  <c r="K352"/>
  <c r="K354"/>
  <c r="K356"/>
  <c r="K358"/>
  <c r="K360"/>
  <c r="K362"/>
  <c r="K364"/>
  <c r="K366"/>
  <c r="K368"/>
  <c r="K370"/>
  <c r="K372"/>
  <c r="K374"/>
  <c r="K376"/>
  <c r="K378"/>
  <c r="K380"/>
  <c r="K382"/>
  <c r="K384"/>
  <c r="K386"/>
  <c r="K388"/>
  <c r="K390"/>
  <c r="K392"/>
  <c r="K394"/>
  <c r="K184"/>
  <c r="K180"/>
  <c r="K178"/>
  <c r="K176"/>
  <c r="K172"/>
  <c r="K201"/>
  <c r="K203"/>
  <c r="K209"/>
  <c r="K211"/>
  <c r="K217"/>
  <c r="K219"/>
  <c r="K225"/>
  <c r="M225" s="1"/>
  <c r="K227"/>
  <c r="M227" s="1"/>
  <c r="K233"/>
  <c r="M233" s="1"/>
  <c r="K235"/>
  <c r="M235" s="1"/>
  <c r="K241"/>
  <c r="M241" s="1"/>
  <c r="K243"/>
  <c r="M243" s="1"/>
  <c r="K255"/>
  <c r="M255" s="1"/>
  <c r="K260"/>
  <c r="M260" s="1"/>
  <c r="K264"/>
  <c r="M264" s="1"/>
  <c r="K268"/>
  <c r="M268" s="1"/>
  <c r="K272"/>
  <c r="M272" s="1"/>
  <c r="K276"/>
  <c r="M276" s="1"/>
  <c r="K280"/>
  <c r="M280" s="1"/>
  <c r="K284"/>
  <c r="M284" s="1"/>
  <c r="K291"/>
  <c r="K299"/>
  <c r="M299" s="1"/>
  <c r="K307"/>
  <c r="M307" s="1"/>
  <c r="K309"/>
  <c r="M309" s="1"/>
  <c r="K315"/>
  <c r="M315" s="1"/>
  <c r="K317"/>
  <c r="M317" s="1"/>
  <c r="K323"/>
  <c r="K325"/>
  <c r="M325" s="1"/>
  <c r="K331"/>
  <c r="M331" s="1"/>
  <c r="K333"/>
  <c r="M333" s="1"/>
  <c r="K339"/>
  <c r="K341"/>
  <c r="M341" s="1"/>
  <c r="K347"/>
  <c r="M347" s="1"/>
  <c r="K349"/>
  <c r="M349" s="1"/>
  <c r="K355"/>
  <c r="K360" i="17"/>
  <c r="M360" s="1"/>
  <c r="K357" i="16"/>
  <c r="M357" s="1"/>
  <c r="K362" i="17"/>
  <c r="M362" s="1"/>
  <c r="K363" i="16"/>
  <c r="M363" s="1"/>
  <c r="K368" i="17"/>
  <c r="M368" s="1"/>
  <c r="K365" i="16"/>
  <c r="M365" s="1"/>
  <c r="K370" i="17"/>
  <c r="M370" s="1"/>
  <c r="K371" i="16"/>
  <c r="K376" i="17"/>
  <c r="M376" s="1"/>
  <c r="K373" i="16"/>
  <c r="M373" s="1"/>
  <c r="K378" i="17"/>
  <c r="M378" s="1"/>
  <c r="K379" i="16"/>
  <c r="M379" s="1"/>
  <c r="K384" i="17"/>
  <c r="M384" s="1"/>
  <c r="K381" i="16"/>
  <c r="M381" s="1"/>
  <c r="K386" i="17"/>
  <c r="M386" s="1"/>
  <c r="K387" i="16"/>
  <c r="K392" i="17"/>
  <c r="M392" s="1"/>
  <c r="K389" i="16"/>
  <c r="M389" s="1"/>
  <c r="K394" i="17"/>
  <c r="M394" s="1"/>
  <c r="K395" i="16"/>
  <c r="M395" s="1"/>
  <c r="K185"/>
  <c r="M185" s="1"/>
  <c r="K179"/>
  <c r="K177"/>
  <c r="M177" s="1"/>
  <c r="K173"/>
  <c r="M173" s="1"/>
  <c r="G118"/>
  <c r="I118"/>
  <c r="F118"/>
  <c r="H118"/>
  <c r="J118"/>
  <c r="J121" i="17"/>
  <c r="H121"/>
  <c r="F121"/>
  <c r="I121"/>
  <c r="G121"/>
  <c r="G116" i="16"/>
  <c r="I116"/>
  <c r="F116"/>
  <c r="H116"/>
  <c r="J116"/>
  <c r="J119" i="17"/>
  <c r="H119"/>
  <c r="F119"/>
  <c r="I119"/>
  <c r="G119"/>
  <c r="M229"/>
  <c r="N256"/>
  <c r="M221"/>
  <c r="M185"/>
  <c r="N273"/>
  <c r="N239"/>
  <c r="N223"/>
  <c r="N207"/>
  <c r="M179"/>
  <c r="N218"/>
  <c r="N186"/>
  <c r="N281"/>
  <c r="N248"/>
  <c r="N226"/>
  <c r="N178"/>
  <c r="N247"/>
  <c r="N389"/>
  <c r="N373"/>
  <c r="N357"/>
  <c r="N341"/>
  <c r="N325"/>
  <c r="N309"/>
  <c r="N293"/>
  <c r="N277"/>
  <c r="N261"/>
  <c r="N238"/>
  <c r="N222"/>
  <c r="N206"/>
  <c r="N182"/>
  <c r="N395"/>
  <c r="N387"/>
  <c r="N367"/>
  <c r="N363"/>
  <c r="N355"/>
  <c r="N339"/>
  <c r="N327"/>
  <c r="N311"/>
  <c r="N303"/>
  <c r="N291"/>
  <c r="N271"/>
  <c r="N184"/>
  <c r="M4" i="14"/>
  <c r="N4"/>
  <c r="M6"/>
  <c r="N6"/>
  <c r="M8"/>
  <c r="N8"/>
  <c r="M10"/>
  <c r="N10"/>
  <c r="M12"/>
  <c r="N12"/>
  <c r="M14"/>
  <c r="N14"/>
  <c r="M16"/>
  <c r="N16"/>
  <c r="M158"/>
  <c r="N158"/>
  <c r="M160"/>
  <c r="N160"/>
  <c r="M162"/>
  <c r="N162"/>
  <c r="M164"/>
  <c r="N164"/>
  <c r="M166"/>
  <c r="N166"/>
  <c r="M168"/>
  <c r="N168"/>
  <c r="M170"/>
  <c r="N170"/>
  <c r="M144"/>
  <c r="N144"/>
  <c r="M146"/>
  <c r="N146"/>
  <c r="M148"/>
  <c r="N148"/>
  <c r="M150"/>
  <c r="N150"/>
  <c r="M152"/>
  <c r="N152"/>
  <c r="M154"/>
  <c r="N154"/>
  <c r="M156"/>
  <c r="N156"/>
  <c r="M130"/>
  <c r="N130"/>
  <c r="M132"/>
  <c r="N132"/>
  <c r="M134"/>
  <c r="N134"/>
  <c r="M136"/>
  <c r="N136"/>
  <c r="M138"/>
  <c r="N138"/>
  <c r="M140"/>
  <c r="N140"/>
  <c r="M142"/>
  <c r="N142"/>
  <c r="M116"/>
  <c r="N116"/>
  <c r="M118"/>
  <c r="N118"/>
  <c r="M120"/>
  <c r="N120"/>
  <c r="M122"/>
  <c r="N122"/>
  <c r="M124"/>
  <c r="N124"/>
  <c r="M126"/>
  <c r="N126"/>
  <c r="M128"/>
  <c r="N128"/>
  <c r="M102"/>
  <c r="N102"/>
  <c r="M104"/>
  <c r="N104"/>
  <c r="M106"/>
  <c r="N106"/>
  <c r="M108"/>
  <c r="N108"/>
  <c r="M110"/>
  <c r="N110"/>
  <c r="M112"/>
  <c r="N112"/>
  <c r="M114"/>
  <c r="N114"/>
  <c r="M101"/>
  <c r="N101"/>
  <c r="M99"/>
  <c r="N99"/>
  <c r="M97"/>
  <c r="N97"/>
  <c r="M95"/>
  <c r="N95"/>
  <c r="M93"/>
  <c r="N93"/>
  <c r="M91"/>
  <c r="N91"/>
  <c r="M89"/>
  <c r="N89"/>
  <c r="M74"/>
  <c r="N74"/>
  <c r="M76"/>
  <c r="N76"/>
  <c r="M78"/>
  <c r="N78"/>
  <c r="M80"/>
  <c r="N80"/>
  <c r="M82"/>
  <c r="N82"/>
  <c r="M84"/>
  <c r="N84"/>
  <c r="M86"/>
  <c r="N86"/>
  <c r="M73"/>
  <c r="N73"/>
  <c r="M71"/>
  <c r="N71"/>
  <c r="M69"/>
  <c r="N69"/>
  <c r="M67"/>
  <c r="N67"/>
  <c r="M65"/>
  <c r="N65"/>
  <c r="M63"/>
  <c r="N63"/>
  <c r="M61"/>
  <c r="N61"/>
  <c r="M59"/>
  <c r="N59"/>
  <c r="M57"/>
  <c r="N57"/>
  <c r="M55"/>
  <c r="N55"/>
  <c r="M53"/>
  <c r="N53"/>
  <c r="M51"/>
  <c r="N51"/>
  <c r="M49"/>
  <c r="N49"/>
  <c r="M47"/>
  <c r="N47"/>
  <c r="M45"/>
  <c r="N45"/>
  <c r="M43"/>
  <c r="N43"/>
  <c r="M41"/>
  <c r="N41"/>
  <c r="M39"/>
  <c r="N39"/>
  <c r="M37"/>
  <c r="N37"/>
  <c r="M35"/>
  <c r="N35"/>
  <c r="M33"/>
  <c r="N33"/>
  <c r="M31"/>
  <c r="N31"/>
  <c r="M29"/>
  <c r="N29"/>
  <c r="M27"/>
  <c r="N27"/>
  <c r="M25"/>
  <c r="N25"/>
  <c r="M23"/>
  <c r="N23"/>
  <c r="M21"/>
  <c r="N21"/>
  <c r="M19"/>
  <c r="N19"/>
  <c r="M199"/>
  <c r="N199"/>
  <c r="M197"/>
  <c r="N197"/>
  <c r="M195"/>
  <c r="N195"/>
  <c r="M193"/>
  <c r="N193"/>
  <c r="M191"/>
  <c r="N191"/>
  <c r="M189"/>
  <c r="N189"/>
  <c r="M187"/>
  <c r="N187"/>
  <c r="M5"/>
  <c r="N5"/>
  <c r="M7"/>
  <c r="N7"/>
  <c r="M9"/>
  <c r="N9"/>
  <c r="M11"/>
  <c r="N11"/>
  <c r="M13"/>
  <c r="N13"/>
  <c r="M15"/>
  <c r="N15"/>
  <c r="M17"/>
  <c r="N17"/>
  <c r="M159"/>
  <c r="N159"/>
  <c r="M161"/>
  <c r="N161"/>
  <c r="M163"/>
  <c r="N163"/>
  <c r="M165"/>
  <c r="N165"/>
  <c r="M167"/>
  <c r="N167"/>
  <c r="M169"/>
  <c r="N169"/>
  <c r="M171"/>
  <c r="N171"/>
  <c r="M145"/>
  <c r="N145"/>
  <c r="M147"/>
  <c r="N147"/>
  <c r="M149"/>
  <c r="N149"/>
  <c r="M151"/>
  <c r="N151"/>
  <c r="M153"/>
  <c r="N153"/>
  <c r="M155"/>
  <c r="N155"/>
  <c r="M157"/>
  <c r="N157"/>
  <c r="M131"/>
  <c r="N131"/>
  <c r="M133"/>
  <c r="N133"/>
  <c r="M135"/>
  <c r="N135"/>
  <c r="M137"/>
  <c r="N137"/>
  <c r="M139"/>
  <c r="N139"/>
  <c r="M141"/>
  <c r="N141"/>
  <c r="M143"/>
  <c r="N143"/>
  <c r="M117"/>
  <c r="N117"/>
  <c r="M119"/>
  <c r="N119"/>
  <c r="M121"/>
  <c r="N121"/>
  <c r="M123"/>
  <c r="N123"/>
  <c r="M125"/>
  <c r="N125"/>
  <c r="M127"/>
  <c r="N127"/>
  <c r="M129"/>
  <c r="N129"/>
  <c r="M103"/>
  <c r="N103"/>
  <c r="M105"/>
  <c r="N105"/>
  <c r="M107"/>
  <c r="N107"/>
  <c r="M109"/>
  <c r="N109"/>
  <c r="M111"/>
  <c r="N111"/>
  <c r="M113"/>
  <c r="N113"/>
  <c r="M115"/>
  <c r="N115"/>
  <c r="M100"/>
  <c r="N100"/>
  <c r="M98"/>
  <c r="N98"/>
  <c r="M96"/>
  <c r="N96"/>
  <c r="M94"/>
  <c r="N94"/>
  <c r="M92"/>
  <c r="N92"/>
  <c r="M90"/>
  <c r="N90"/>
  <c r="M88"/>
  <c r="N88"/>
  <c r="M75"/>
  <c r="N75"/>
  <c r="M77"/>
  <c r="N77"/>
  <c r="M79"/>
  <c r="N79"/>
  <c r="M81"/>
  <c r="N81"/>
  <c r="M83"/>
  <c r="N83"/>
  <c r="M85"/>
  <c r="N85"/>
  <c r="M87"/>
  <c r="N87"/>
  <c r="M72"/>
  <c r="N72"/>
  <c r="M70"/>
  <c r="N70"/>
  <c r="M68"/>
  <c r="N68"/>
  <c r="M66"/>
  <c r="N66"/>
  <c r="M64"/>
  <c r="N64"/>
  <c r="M62"/>
  <c r="N62"/>
  <c r="M60"/>
  <c r="N60"/>
  <c r="M58"/>
  <c r="N58"/>
  <c r="M56"/>
  <c r="N56"/>
  <c r="M54"/>
  <c r="N54"/>
  <c r="M52"/>
  <c r="N52"/>
  <c r="M50"/>
  <c r="N50"/>
  <c r="M48"/>
  <c r="N48"/>
  <c r="M46"/>
  <c r="N46"/>
  <c r="M44"/>
  <c r="N44"/>
  <c r="M42"/>
  <c r="N42"/>
  <c r="M40"/>
  <c r="N40"/>
  <c r="M38"/>
  <c r="N38"/>
  <c r="M36"/>
  <c r="N36"/>
  <c r="M34"/>
  <c r="N34"/>
  <c r="M32"/>
  <c r="N32"/>
  <c r="M30"/>
  <c r="N30"/>
  <c r="M28"/>
  <c r="N28"/>
  <c r="M26"/>
  <c r="N26"/>
  <c r="M24"/>
  <c r="N24"/>
  <c r="M22"/>
  <c r="N22"/>
  <c r="M20"/>
  <c r="N20"/>
  <c r="M18"/>
  <c r="N18"/>
  <c r="M198"/>
  <c r="N198"/>
  <c r="M196"/>
  <c r="N196"/>
  <c r="M194"/>
  <c r="N194"/>
  <c r="M192"/>
  <c r="N192"/>
  <c r="M190"/>
  <c r="N190"/>
  <c r="M188"/>
  <c r="N188"/>
  <c r="M186"/>
  <c r="N186"/>
  <c r="N9" i="20" l="1"/>
  <c r="N263" i="17"/>
  <c r="N275"/>
  <c r="N295"/>
  <c r="N307"/>
  <c r="N323"/>
  <c r="N335"/>
  <c r="N343"/>
  <c r="N371"/>
  <c r="N269"/>
  <c r="N285"/>
  <c r="N301"/>
  <c r="N317"/>
  <c r="N333"/>
  <c r="N349"/>
  <c r="N365"/>
  <c r="N381"/>
  <c r="N397"/>
  <c r="N251"/>
  <c r="N210"/>
  <c r="N234"/>
  <c r="M187"/>
  <c r="N215"/>
  <c r="N231"/>
  <c r="N289"/>
  <c r="M177"/>
  <c r="M205"/>
  <c r="M237"/>
  <c r="N304"/>
  <c r="N300"/>
  <c r="N292"/>
  <c r="N276"/>
  <c r="N69" i="20"/>
  <c r="N34"/>
  <c r="N70"/>
  <c r="N24"/>
  <c r="N14"/>
  <c r="N8"/>
  <c r="N13"/>
  <c r="N58"/>
  <c r="N57"/>
  <c r="N12"/>
  <c r="N52"/>
  <c r="N32"/>
  <c r="N50"/>
  <c r="N22"/>
  <c r="N51"/>
  <c r="K41"/>
  <c r="M41" s="1"/>
  <c r="K4"/>
  <c r="M4" s="1"/>
  <c r="K47"/>
  <c r="M47" s="1"/>
  <c r="K55"/>
  <c r="M55" s="1"/>
  <c r="K25"/>
  <c r="M25" s="1"/>
  <c r="K10"/>
  <c r="M10" s="1"/>
  <c r="K68"/>
  <c r="M68" s="1"/>
  <c r="K60"/>
  <c r="M60" s="1"/>
  <c r="K21"/>
  <c r="M21" s="1"/>
  <c r="K20"/>
  <c r="M20" s="1"/>
  <c r="K67"/>
  <c r="M67" s="1"/>
  <c r="K64"/>
  <c r="M64" s="1"/>
  <c r="K42"/>
  <c r="M42" s="1"/>
  <c r="K48"/>
  <c r="M48" s="1"/>
  <c r="K26"/>
  <c r="M26" s="1"/>
  <c r="K5"/>
  <c r="M5" s="1"/>
  <c r="K43"/>
  <c r="M43" s="1"/>
  <c r="K6"/>
  <c r="M6" s="1"/>
  <c r="N63" i="17"/>
  <c r="N228"/>
  <c r="N279"/>
  <c r="N359"/>
  <c r="N379"/>
  <c r="N391"/>
  <c r="N214"/>
  <c r="N230"/>
  <c r="N265"/>
  <c r="N297"/>
  <c r="N337"/>
  <c r="M209"/>
  <c r="N344"/>
  <c r="N328"/>
  <c r="N316"/>
  <c r="N312"/>
  <c r="N49" i="20"/>
  <c r="N27"/>
  <c r="N44"/>
  <c r="N18"/>
  <c r="N46"/>
  <c r="N45"/>
  <c r="N66"/>
  <c r="N65"/>
  <c r="N61"/>
  <c r="N39"/>
  <c r="N35"/>
  <c r="N33"/>
  <c r="N40"/>
  <c r="N23"/>
  <c r="N7"/>
  <c r="N31"/>
  <c r="N30"/>
  <c r="N29"/>
  <c r="K54"/>
  <c r="M54" s="1"/>
  <c r="K15"/>
  <c r="M15" s="1"/>
  <c r="K16"/>
  <c r="M16" s="1"/>
  <c r="K56"/>
  <c r="M56" s="1"/>
  <c r="K38"/>
  <c r="M38" s="1"/>
  <c r="K28"/>
  <c r="M28" s="1"/>
  <c r="K19"/>
  <c r="M19" s="1"/>
  <c r="K36"/>
  <c r="M36" s="1"/>
  <c r="K62"/>
  <c r="M62" s="1"/>
  <c r="K53"/>
  <c r="M53" s="1"/>
  <c r="K59"/>
  <c r="M59" s="1"/>
  <c r="K37"/>
  <c r="M37" s="1"/>
  <c r="K63"/>
  <c r="M63" s="1"/>
  <c r="K11"/>
  <c r="M11" s="1"/>
  <c r="K17"/>
  <c r="M17" s="1"/>
  <c r="N284" i="16"/>
  <c r="N280"/>
  <c r="N276"/>
  <c r="N272"/>
  <c r="N268"/>
  <c r="N264"/>
  <c r="N260"/>
  <c r="N255"/>
  <c r="N243"/>
  <c r="N241"/>
  <c r="N235"/>
  <c r="N233"/>
  <c r="N227"/>
  <c r="N373"/>
  <c r="N225"/>
  <c r="N176" i="17"/>
  <c r="N212"/>
  <c r="N287"/>
  <c r="N319"/>
  <c r="N351"/>
  <c r="N375"/>
  <c r="N383"/>
  <c r="N241"/>
  <c r="N249"/>
  <c r="N253"/>
  <c r="N361"/>
  <c r="N353"/>
  <c r="N266" i="16"/>
  <c r="N262"/>
  <c r="N258"/>
  <c r="N253"/>
  <c r="N251"/>
  <c r="N247"/>
  <c r="N245"/>
  <c r="N239"/>
  <c r="N237"/>
  <c r="N231"/>
  <c r="N229"/>
  <c r="N223"/>
  <c r="N221"/>
  <c r="N215"/>
  <c r="N213"/>
  <c r="N207"/>
  <c r="N205"/>
  <c r="N256"/>
  <c r="N174"/>
  <c r="N182"/>
  <c r="N306"/>
  <c r="N302"/>
  <c r="N298"/>
  <c r="N294"/>
  <c r="N290"/>
  <c r="N285"/>
  <c r="N277"/>
  <c r="N269"/>
  <c r="N261"/>
  <c r="N254"/>
  <c r="N204" i="17"/>
  <c r="N220"/>
  <c r="N236"/>
  <c r="N267"/>
  <c r="N283"/>
  <c r="N299"/>
  <c r="N315"/>
  <c r="N331"/>
  <c r="N347"/>
  <c r="N242"/>
  <c r="N250"/>
  <c r="N258"/>
  <c r="N329"/>
  <c r="N393"/>
  <c r="N175"/>
  <c r="N183"/>
  <c r="M203"/>
  <c r="M211"/>
  <c r="M219"/>
  <c r="M227"/>
  <c r="M235"/>
  <c r="N305"/>
  <c r="M225"/>
  <c r="M213"/>
  <c r="N286"/>
  <c r="N318"/>
  <c r="N356"/>
  <c r="N332"/>
  <c r="M219" i="16"/>
  <c r="N219"/>
  <c r="M211"/>
  <c r="N211"/>
  <c r="M203"/>
  <c r="N203"/>
  <c r="M172"/>
  <c r="N172"/>
  <c r="M178"/>
  <c r="N178"/>
  <c r="M184"/>
  <c r="N184"/>
  <c r="M392"/>
  <c r="N392"/>
  <c r="M388"/>
  <c r="N388"/>
  <c r="M384"/>
  <c r="N384"/>
  <c r="M380"/>
  <c r="N380"/>
  <c r="M376"/>
  <c r="N376"/>
  <c r="M372"/>
  <c r="N372"/>
  <c r="M368"/>
  <c r="N368"/>
  <c r="M364"/>
  <c r="N364"/>
  <c r="M360"/>
  <c r="N360"/>
  <c r="M356"/>
  <c r="N356"/>
  <c r="M352"/>
  <c r="N352"/>
  <c r="M348"/>
  <c r="N348"/>
  <c r="M344"/>
  <c r="N344"/>
  <c r="M340"/>
  <c r="N340"/>
  <c r="M336"/>
  <c r="N336"/>
  <c r="M332"/>
  <c r="N332"/>
  <c r="M328"/>
  <c r="N328"/>
  <c r="M324"/>
  <c r="N324"/>
  <c r="M320"/>
  <c r="N320"/>
  <c r="M316"/>
  <c r="N316"/>
  <c r="M312"/>
  <c r="N312"/>
  <c r="M308"/>
  <c r="N308"/>
  <c r="M300"/>
  <c r="N300"/>
  <c r="M292"/>
  <c r="N292"/>
  <c r="M283"/>
  <c r="N283"/>
  <c r="M279"/>
  <c r="N279"/>
  <c r="M273"/>
  <c r="N273"/>
  <c r="M267"/>
  <c r="N267"/>
  <c r="M263"/>
  <c r="N263"/>
  <c r="M257"/>
  <c r="N257"/>
  <c r="M337"/>
  <c r="N337"/>
  <c r="M388" i="17"/>
  <c r="N388"/>
  <c r="M326"/>
  <c r="N326"/>
  <c r="M310"/>
  <c r="N310"/>
  <c r="M262"/>
  <c r="N262"/>
  <c r="M340"/>
  <c r="N340"/>
  <c r="M308"/>
  <c r="N308"/>
  <c r="M260"/>
  <c r="N260"/>
  <c r="M272"/>
  <c r="N272"/>
  <c r="M280"/>
  <c r="N280"/>
  <c r="N257"/>
  <c r="N243"/>
  <c r="N244"/>
  <c r="N313"/>
  <c r="N345"/>
  <c r="N377"/>
  <c r="N321"/>
  <c r="N385"/>
  <c r="N369"/>
  <c r="M217"/>
  <c r="M233"/>
  <c r="M217" i="16"/>
  <c r="N217"/>
  <c r="M209"/>
  <c r="N209"/>
  <c r="M201"/>
  <c r="N201"/>
  <c r="M176"/>
  <c r="N176"/>
  <c r="M180"/>
  <c r="N180"/>
  <c r="M394"/>
  <c r="N394"/>
  <c r="M390"/>
  <c r="N390"/>
  <c r="M386"/>
  <c r="N386"/>
  <c r="M382"/>
  <c r="N382"/>
  <c r="M378"/>
  <c r="N378"/>
  <c r="M374"/>
  <c r="N374"/>
  <c r="M370"/>
  <c r="N370"/>
  <c r="M366"/>
  <c r="N366"/>
  <c r="M362"/>
  <c r="N362"/>
  <c r="M358"/>
  <c r="N358"/>
  <c r="M354"/>
  <c r="N354"/>
  <c r="M350"/>
  <c r="N350"/>
  <c r="M346"/>
  <c r="N346"/>
  <c r="M342"/>
  <c r="N342"/>
  <c r="M338"/>
  <c r="N338"/>
  <c r="M334"/>
  <c r="N334"/>
  <c r="M330"/>
  <c r="N330"/>
  <c r="M326"/>
  <c r="N326"/>
  <c r="M322"/>
  <c r="N322"/>
  <c r="M318"/>
  <c r="N318"/>
  <c r="M314"/>
  <c r="N314"/>
  <c r="M310"/>
  <c r="N310"/>
  <c r="M304"/>
  <c r="N304"/>
  <c r="M296"/>
  <c r="N296"/>
  <c r="M288"/>
  <c r="N288"/>
  <c r="M281"/>
  <c r="N281"/>
  <c r="M275"/>
  <c r="N275"/>
  <c r="M271"/>
  <c r="N271"/>
  <c r="M265"/>
  <c r="N265"/>
  <c r="M259"/>
  <c r="N259"/>
  <c r="N270" i="17"/>
  <c r="N334"/>
  <c r="M382"/>
  <c r="N382"/>
  <c r="M342"/>
  <c r="N342"/>
  <c r="M294"/>
  <c r="N294"/>
  <c r="M278"/>
  <c r="N278"/>
  <c r="N378"/>
  <c r="N366"/>
  <c r="N185" i="16"/>
  <c r="N395"/>
  <c r="K90" i="17"/>
  <c r="M90" s="1"/>
  <c r="K86"/>
  <c r="M86" s="1"/>
  <c r="K82"/>
  <c r="K78"/>
  <c r="M78" s="1"/>
  <c r="K118"/>
  <c r="M118" s="1"/>
  <c r="K114"/>
  <c r="M114" s="1"/>
  <c r="K110"/>
  <c r="M110" s="1"/>
  <c r="K106"/>
  <c r="M106" s="1"/>
  <c r="K130"/>
  <c r="M130" s="1"/>
  <c r="K126"/>
  <c r="M126" s="1"/>
  <c r="K122"/>
  <c r="K146"/>
  <c r="M146" s="1"/>
  <c r="K142"/>
  <c r="M142" s="1"/>
  <c r="K138"/>
  <c r="M138" s="1"/>
  <c r="K134"/>
  <c r="M134" s="1"/>
  <c r="K158"/>
  <c r="M158" s="1"/>
  <c r="K154"/>
  <c r="M154" s="1"/>
  <c r="K150"/>
  <c r="M150" s="1"/>
  <c r="K174"/>
  <c r="M174" s="1"/>
  <c r="K172"/>
  <c r="M172" s="1"/>
  <c r="K170"/>
  <c r="M170" s="1"/>
  <c r="K168"/>
  <c r="M168" s="1"/>
  <c r="K166"/>
  <c r="K164"/>
  <c r="M164" s="1"/>
  <c r="K162"/>
  <c r="M162" s="1"/>
  <c r="K15"/>
  <c r="M15" s="1"/>
  <c r="K11"/>
  <c r="M11" s="1"/>
  <c r="K7"/>
  <c r="M7" s="1"/>
  <c r="N175" i="16"/>
  <c r="N181"/>
  <c r="N183"/>
  <c r="N393"/>
  <c r="N282"/>
  <c r="N278"/>
  <c r="N274"/>
  <c r="N270"/>
  <c r="N180" i="17"/>
  <c r="N188"/>
  <c r="N208"/>
  <c r="N216"/>
  <c r="N224"/>
  <c r="N232"/>
  <c r="N255"/>
  <c r="N245"/>
  <c r="N130"/>
  <c r="N246"/>
  <c r="N254"/>
  <c r="N381" i="16"/>
  <c r="N363"/>
  <c r="N333"/>
  <c r="N331"/>
  <c r="N325"/>
  <c r="N266" i="17"/>
  <c r="N274"/>
  <c r="N282"/>
  <c r="N290"/>
  <c r="N298"/>
  <c r="N306"/>
  <c r="N314"/>
  <c r="N322"/>
  <c r="N330"/>
  <c r="N338"/>
  <c r="N346"/>
  <c r="N354"/>
  <c r="N364"/>
  <c r="N380"/>
  <c r="N396"/>
  <c r="N369" i="16"/>
  <c r="N367"/>
  <c r="N361"/>
  <c r="N321"/>
  <c r="N319"/>
  <c r="N313"/>
  <c r="N246"/>
  <c r="N244"/>
  <c r="N242"/>
  <c r="N238"/>
  <c r="N236"/>
  <c r="N234"/>
  <c r="N230"/>
  <c r="N228"/>
  <c r="N226"/>
  <c r="N222"/>
  <c r="N220"/>
  <c r="N218"/>
  <c r="N214"/>
  <c r="N212"/>
  <c r="N210"/>
  <c r="N206"/>
  <c r="N204"/>
  <c r="N286"/>
  <c r="K190" i="17"/>
  <c r="M190" s="1"/>
  <c r="K192"/>
  <c r="K194"/>
  <c r="K196"/>
  <c r="M196" s="1"/>
  <c r="K198"/>
  <c r="K200"/>
  <c r="M200" s="1"/>
  <c r="K202"/>
  <c r="M202" s="1"/>
  <c r="K22"/>
  <c r="M22" s="1"/>
  <c r="K26"/>
  <c r="M26" s="1"/>
  <c r="K30"/>
  <c r="M30" s="1"/>
  <c r="K34"/>
  <c r="M34" s="1"/>
  <c r="K38"/>
  <c r="M38" s="1"/>
  <c r="K42"/>
  <c r="M42" s="1"/>
  <c r="K46"/>
  <c r="M46" s="1"/>
  <c r="K50"/>
  <c r="M50" s="1"/>
  <c r="K54"/>
  <c r="M54" s="1"/>
  <c r="K58"/>
  <c r="M58" s="1"/>
  <c r="K62"/>
  <c r="M62" s="1"/>
  <c r="K66"/>
  <c r="M66" s="1"/>
  <c r="K70"/>
  <c r="M70" s="1"/>
  <c r="K74"/>
  <c r="M74" s="1"/>
  <c r="K94"/>
  <c r="M94" s="1"/>
  <c r="K98"/>
  <c r="M98" s="1"/>
  <c r="K102"/>
  <c r="M102" s="1"/>
  <c r="N386"/>
  <c r="M398"/>
  <c r="N398"/>
  <c r="N390"/>
  <c r="N374"/>
  <c r="N358"/>
  <c r="N387" i="16"/>
  <c r="M387"/>
  <c r="N355"/>
  <c r="M355"/>
  <c r="N323"/>
  <c r="M323"/>
  <c r="N252"/>
  <c r="M252"/>
  <c r="K189" i="17"/>
  <c r="K186" i="16"/>
  <c r="M186" s="1"/>
  <c r="K191" i="17"/>
  <c r="M191" s="1"/>
  <c r="K193"/>
  <c r="K195"/>
  <c r="K197"/>
  <c r="K194" i="16"/>
  <c r="M194" s="1"/>
  <c r="K199" i="17"/>
  <c r="M199" s="1"/>
  <c r="K201"/>
  <c r="K21"/>
  <c r="K18" i="16"/>
  <c r="M18" s="1"/>
  <c r="K23" i="17"/>
  <c r="K25"/>
  <c r="K22" i="16"/>
  <c r="M22" s="1"/>
  <c r="K27" i="17"/>
  <c r="K29"/>
  <c r="K26" i="16"/>
  <c r="M26" s="1"/>
  <c r="K31" i="17"/>
  <c r="K33"/>
  <c r="K30" i="16"/>
  <c r="M30" s="1"/>
  <c r="K35" i="17"/>
  <c r="K37"/>
  <c r="K34" i="16"/>
  <c r="M34" s="1"/>
  <c r="K39" i="17"/>
  <c r="K41"/>
  <c r="K38" i="16"/>
  <c r="M38" s="1"/>
  <c r="K43" i="17"/>
  <c r="K45"/>
  <c r="K42" i="16"/>
  <c r="M42" s="1"/>
  <c r="K47" i="17"/>
  <c r="K49"/>
  <c r="K46" i="16"/>
  <c r="M46" s="1"/>
  <c r="K51" i="17"/>
  <c r="K53"/>
  <c r="K50" i="16"/>
  <c r="M50" s="1"/>
  <c r="K55" i="17"/>
  <c r="K57"/>
  <c r="K54" i="16"/>
  <c r="M54" s="1"/>
  <c r="K59" i="17"/>
  <c r="K61"/>
  <c r="K58" i="16"/>
  <c r="M58" s="1"/>
  <c r="K65" i="17"/>
  <c r="K62" i="16"/>
  <c r="M62" s="1"/>
  <c r="K67" i="17"/>
  <c r="K69"/>
  <c r="K66" i="16"/>
  <c r="M66" s="1"/>
  <c r="K71" i="17"/>
  <c r="K73"/>
  <c r="K70" i="16"/>
  <c r="M70" s="1"/>
  <c r="K75" i="17"/>
  <c r="M75" s="1"/>
  <c r="K91"/>
  <c r="K93"/>
  <c r="K90" i="16"/>
  <c r="M90" s="1"/>
  <c r="K95" i="17"/>
  <c r="K92" i="16"/>
  <c r="M92" s="1"/>
  <c r="K97" i="17"/>
  <c r="K94" i="16"/>
  <c r="M94" s="1"/>
  <c r="K99" i="17"/>
  <c r="K101"/>
  <c r="K98" i="16"/>
  <c r="M98" s="1"/>
  <c r="K103" i="17"/>
  <c r="K100" i="16"/>
  <c r="M100" s="1"/>
  <c r="K129"/>
  <c r="M129" s="1"/>
  <c r="K121"/>
  <c r="M121" s="1"/>
  <c r="K137"/>
  <c r="M137" s="1"/>
  <c r="K145"/>
  <c r="M145" s="1"/>
  <c r="N391"/>
  <c r="M391"/>
  <c r="N359"/>
  <c r="M359"/>
  <c r="N335"/>
  <c r="M335"/>
  <c r="N311"/>
  <c r="M311"/>
  <c r="K89" i="17"/>
  <c r="K86" i="16"/>
  <c r="M86" s="1"/>
  <c r="K87" i="17"/>
  <c r="K84" i="16"/>
  <c r="M84" s="1"/>
  <c r="K85" i="17"/>
  <c r="K82" i="16"/>
  <c r="M82" s="1"/>
  <c r="K83" i="17"/>
  <c r="M83" s="1"/>
  <c r="K81"/>
  <c r="M81" s="1"/>
  <c r="K78" i="16"/>
  <c r="M78" s="1"/>
  <c r="K79" i="17"/>
  <c r="K77"/>
  <c r="M77" s="1"/>
  <c r="K74" i="16"/>
  <c r="M74" s="1"/>
  <c r="K117" i="17"/>
  <c r="K114" i="16"/>
  <c r="M114" s="1"/>
  <c r="K115" i="17"/>
  <c r="K113"/>
  <c r="K110" i="16"/>
  <c r="M110" s="1"/>
  <c r="K111" i="17"/>
  <c r="K108" i="16"/>
  <c r="M108" s="1"/>
  <c r="K109" i="17"/>
  <c r="K106" i="16"/>
  <c r="M106" s="1"/>
  <c r="K107" i="17"/>
  <c r="K105"/>
  <c r="K102" i="16"/>
  <c r="M102" s="1"/>
  <c r="K131" i="17"/>
  <c r="K129"/>
  <c r="K127"/>
  <c r="M127" s="1"/>
  <c r="K125"/>
  <c r="K123"/>
  <c r="K145"/>
  <c r="K143"/>
  <c r="M143" s="1"/>
  <c r="K141"/>
  <c r="K139"/>
  <c r="K137"/>
  <c r="K135"/>
  <c r="M135" s="1"/>
  <c r="K133"/>
  <c r="K159"/>
  <c r="M159" s="1"/>
  <c r="K157"/>
  <c r="K154" i="16"/>
  <c r="M154" s="1"/>
  <c r="K155" i="17"/>
  <c r="K153"/>
  <c r="K151"/>
  <c r="M151" s="1"/>
  <c r="K149"/>
  <c r="K147"/>
  <c r="K173"/>
  <c r="K170" i="16"/>
  <c r="M170" s="1"/>
  <c r="K171" i="17"/>
  <c r="K169"/>
  <c r="K167"/>
  <c r="M167" s="1"/>
  <c r="K165"/>
  <c r="K162" i="16"/>
  <c r="M162" s="1"/>
  <c r="K163" i="17"/>
  <c r="K161"/>
  <c r="K16"/>
  <c r="K14"/>
  <c r="K14" i="16"/>
  <c r="M14" s="1"/>
  <c r="K12" i="17"/>
  <c r="K10"/>
  <c r="K10" i="16"/>
  <c r="M10" s="1"/>
  <c r="K8" i="17"/>
  <c r="K6"/>
  <c r="K6" i="16"/>
  <c r="M6" s="1"/>
  <c r="K4" i="17"/>
  <c r="N394"/>
  <c r="N370"/>
  <c r="N362"/>
  <c r="N11"/>
  <c r="N22"/>
  <c r="N26"/>
  <c r="N30"/>
  <c r="N34"/>
  <c r="N38"/>
  <c r="N42"/>
  <c r="N46"/>
  <c r="N50"/>
  <c r="N54"/>
  <c r="N58"/>
  <c r="N62"/>
  <c r="N66"/>
  <c r="N70"/>
  <c r="N83"/>
  <c r="N172"/>
  <c r="N90"/>
  <c r="N110"/>
  <c r="N142"/>
  <c r="N190"/>
  <c r="N146"/>
  <c r="N170"/>
  <c r="N143"/>
  <c r="N151"/>
  <c r="N159"/>
  <c r="N199"/>
  <c r="N173" i="16"/>
  <c r="N177"/>
  <c r="N179"/>
  <c r="M179"/>
  <c r="N389"/>
  <c r="N379"/>
  <c r="N371"/>
  <c r="M371"/>
  <c r="N365"/>
  <c r="N357"/>
  <c r="N349"/>
  <c r="N347"/>
  <c r="N341"/>
  <c r="N339"/>
  <c r="M339"/>
  <c r="N317"/>
  <c r="N315"/>
  <c r="N309"/>
  <c r="N307"/>
  <c r="N299"/>
  <c r="N291"/>
  <c r="M291"/>
  <c r="N248"/>
  <c r="N240"/>
  <c r="N232"/>
  <c r="N224"/>
  <c r="N216"/>
  <c r="N208"/>
  <c r="N202"/>
  <c r="N200"/>
  <c r="K188"/>
  <c r="M188" s="1"/>
  <c r="K190"/>
  <c r="M190" s="1"/>
  <c r="K192"/>
  <c r="M192" s="1"/>
  <c r="K196"/>
  <c r="M196" s="1"/>
  <c r="K198"/>
  <c r="M198" s="1"/>
  <c r="K20"/>
  <c r="M20" s="1"/>
  <c r="K24"/>
  <c r="M24" s="1"/>
  <c r="K28"/>
  <c r="M28" s="1"/>
  <c r="K32"/>
  <c r="M32" s="1"/>
  <c r="K36"/>
  <c r="M36" s="1"/>
  <c r="K40"/>
  <c r="M40" s="1"/>
  <c r="K44"/>
  <c r="M44" s="1"/>
  <c r="K48"/>
  <c r="M48" s="1"/>
  <c r="K52"/>
  <c r="M52" s="1"/>
  <c r="K56"/>
  <c r="M56" s="1"/>
  <c r="K60"/>
  <c r="M60" s="1"/>
  <c r="K64"/>
  <c r="M64" s="1"/>
  <c r="K68"/>
  <c r="M68" s="1"/>
  <c r="K72"/>
  <c r="M72" s="1"/>
  <c r="K87"/>
  <c r="M87" s="1"/>
  <c r="K88" i="17"/>
  <c r="K85" i="16"/>
  <c r="M85" s="1"/>
  <c r="K83"/>
  <c r="M83" s="1"/>
  <c r="K84" i="17"/>
  <c r="M84" s="1"/>
  <c r="K81" i="16"/>
  <c r="M81" s="1"/>
  <c r="K79"/>
  <c r="M79" s="1"/>
  <c r="K80" i="17"/>
  <c r="K77" i="16"/>
  <c r="M77" s="1"/>
  <c r="K75"/>
  <c r="M75" s="1"/>
  <c r="K88"/>
  <c r="M88" s="1"/>
  <c r="K96"/>
  <c r="M96" s="1"/>
  <c r="K115"/>
  <c r="M115" s="1"/>
  <c r="K116" i="17"/>
  <c r="M116" s="1"/>
  <c r="K113" i="16"/>
  <c r="K111"/>
  <c r="M111" s="1"/>
  <c r="K112" i="17"/>
  <c r="M112" s="1"/>
  <c r="K109" i="16"/>
  <c r="M109" s="1"/>
  <c r="K107"/>
  <c r="M107" s="1"/>
  <c r="K108" i="17"/>
  <c r="M108" s="1"/>
  <c r="K105" i="16"/>
  <c r="M105" s="1"/>
  <c r="K103"/>
  <c r="M103" s="1"/>
  <c r="K132" i="17"/>
  <c r="M132" s="1"/>
  <c r="K127" i="16"/>
  <c r="M127" s="1"/>
  <c r="K128" i="17"/>
  <c r="K125" i="16"/>
  <c r="M125" s="1"/>
  <c r="K123"/>
  <c r="K124" i="17"/>
  <c r="M124" s="1"/>
  <c r="K119" i="16"/>
  <c r="M119" s="1"/>
  <c r="K143"/>
  <c r="M143" s="1"/>
  <c r="K144" i="17"/>
  <c r="K141" i="16"/>
  <c r="M141" s="1"/>
  <c r="K139"/>
  <c r="M139" s="1"/>
  <c r="K140" i="17"/>
  <c r="M140" s="1"/>
  <c r="K135" i="16"/>
  <c r="M135" s="1"/>
  <c r="K136" i="17"/>
  <c r="K133" i="16"/>
  <c r="M133" s="1"/>
  <c r="K131"/>
  <c r="M131" s="1"/>
  <c r="K160" i="17"/>
  <c r="K157" i="16"/>
  <c r="M157" s="1"/>
  <c r="K155"/>
  <c r="M155" s="1"/>
  <c r="K156" i="17"/>
  <c r="M156" s="1"/>
  <c r="K153" i="16"/>
  <c r="M153" s="1"/>
  <c r="K151"/>
  <c r="M151" s="1"/>
  <c r="K152" i="17"/>
  <c r="K149" i="16"/>
  <c r="M149" s="1"/>
  <c r="K147"/>
  <c r="M147" s="1"/>
  <c r="K148" i="17"/>
  <c r="M148" s="1"/>
  <c r="K171" i="16"/>
  <c r="M171" s="1"/>
  <c r="K169"/>
  <c r="M169" s="1"/>
  <c r="K167"/>
  <c r="M167" s="1"/>
  <c r="K165"/>
  <c r="M165" s="1"/>
  <c r="K163"/>
  <c r="M163" s="1"/>
  <c r="K161"/>
  <c r="M161" s="1"/>
  <c r="K159"/>
  <c r="M159" s="1"/>
  <c r="K17" i="17"/>
  <c r="M17" s="1"/>
  <c r="K17" i="16"/>
  <c r="M17" s="1"/>
  <c r="K15"/>
  <c r="M15" s="1"/>
  <c r="K13" i="17"/>
  <c r="M13" s="1"/>
  <c r="K13" i="16"/>
  <c r="M13" s="1"/>
  <c r="K11"/>
  <c r="M11" s="1"/>
  <c r="K9" i="17"/>
  <c r="M9" s="1"/>
  <c r="K9" i="16"/>
  <c r="M9" s="1"/>
  <c r="K7"/>
  <c r="M7" s="1"/>
  <c r="K5" i="17"/>
  <c r="M5" s="1"/>
  <c r="K5" i="16"/>
  <c r="M5" s="1"/>
  <c r="N385"/>
  <c r="N383"/>
  <c r="N377"/>
  <c r="N375"/>
  <c r="M375"/>
  <c r="N353"/>
  <c r="N351"/>
  <c r="N345"/>
  <c r="N343"/>
  <c r="M343"/>
  <c r="N329"/>
  <c r="N327"/>
  <c r="M327"/>
  <c r="N305"/>
  <c r="N303"/>
  <c r="N301"/>
  <c r="N297"/>
  <c r="N295"/>
  <c r="N293"/>
  <c r="N289"/>
  <c r="N287"/>
  <c r="M287"/>
  <c r="N250"/>
  <c r="K187"/>
  <c r="K189"/>
  <c r="M189" s="1"/>
  <c r="K191"/>
  <c r="M191" s="1"/>
  <c r="K193"/>
  <c r="M193" s="1"/>
  <c r="K195"/>
  <c r="M195" s="1"/>
  <c r="K197"/>
  <c r="M197" s="1"/>
  <c r="K199"/>
  <c r="M199" s="1"/>
  <c r="K19"/>
  <c r="M19" s="1"/>
  <c r="K24" i="17"/>
  <c r="M24" s="1"/>
  <c r="K21" i="16"/>
  <c r="M21" s="1"/>
  <c r="K23"/>
  <c r="M23" s="1"/>
  <c r="K28" i="17"/>
  <c r="M28" s="1"/>
  <c r="K25" i="16"/>
  <c r="M25" s="1"/>
  <c r="K27"/>
  <c r="M27" s="1"/>
  <c r="K32" i="17"/>
  <c r="M32" s="1"/>
  <c r="K29" i="16"/>
  <c r="M29" s="1"/>
  <c r="K31"/>
  <c r="M31" s="1"/>
  <c r="K36" i="17"/>
  <c r="M36" s="1"/>
  <c r="K33" i="16"/>
  <c r="M33" s="1"/>
  <c r="K35"/>
  <c r="M35" s="1"/>
  <c r="K40" i="17"/>
  <c r="M40" s="1"/>
  <c r="K37" i="16"/>
  <c r="M37" s="1"/>
  <c r="K39"/>
  <c r="M39" s="1"/>
  <c r="K44" i="17"/>
  <c r="M44" s="1"/>
  <c r="K41" i="16"/>
  <c r="M41" s="1"/>
  <c r="K43"/>
  <c r="M43" s="1"/>
  <c r="K48" i="17"/>
  <c r="M48" s="1"/>
  <c r="K45" i="16"/>
  <c r="M45" s="1"/>
  <c r="K47"/>
  <c r="M47" s="1"/>
  <c r="K52" i="17"/>
  <c r="M52" s="1"/>
  <c r="K49" i="16"/>
  <c r="M49" s="1"/>
  <c r="K51"/>
  <c r="M51" s="1"/>
  <c r="K56" i="17"/>
  <c r="M56" s="1"/>
  <c r="K53" i="16"/>
  <c r="M53" s="1"/>
  <c r="K55"/>
  <c r="M55" s="1"/>
  <c r="K60" i="17"/>
  <c r="M60" s="1"/>
  <c r="K57" i="16"/>
  <c r="M57" s="1"/>
  <c r="K59"/>
  <c r="M59" s="1"/>
  <c r="K64" i="17"/>
  <c r="M64" s="1"/>
  <c r="K61" i="16"/>
  <c r="M61" s="1"/>
  <c r="K63"/>
  <c r="M63" s="1"/>
  <c r="K68" i="17"/>
  <c r="M68" s="1"/>
  <c r="K65" i="16"/>
  <c r="M65" s="1"/>
  <c r="K67"/>
  <c r="M67" s="1"/>
  <c r="K72" i="17"/>
  <c r="M72" s="1"/>
  <c r="K69" i="16"/>
  <c r="M69" s="1"/>
  <c r="K71"/>
  <c r="M71" s="1"/>
  <c r="K76" i="17"/>
  <c r="M76" s="1"/>
  <c r="K73" i="16"/>
  <c r="M73" s="1"/>
  <c r="K80"/>
  <c r="M80" s="1"/>
  <c r="K76"/>
  <c r="M76" s="1"/>
  <c r="K92" i="17"/>
  <c r="M92" s="1"/>
  <c r="K89" i="16"/>
  <c r="M89" s="1"/>
  <c r="K91"/>
  <c r="M91" s="1"/>
  <c r="K96" i="17"/>
  <c r="M96" s="1"/>
  <c r="K93" i="16"/>
  <c r="M93" s="1"/>
  <c r="K95"/>
  <c r="M95" s="1"/>
  <c r="K100" i="17"/>
  <c r="M100" s="1"/>
  <c r="K97" i="16"/>
  <c r="M97" s="1"/>
  <c r="K99"/>
  <c r="M99" s="1"/>
  <c r="K104" i="17"/>
  <c r="M104" s="1"/>
  <c r="K101" i="16"/>
  <c r="M101" s="1"/>
  <c r="K112"/>
  <c r="M112" s="1"/>
  <c r="K104"/>
  <c r="M104" s="1"/>
  <c r="K128"/>
  <c r="M128" s="1"/>
  <c r="K126"/>
  <c r="M126" s="1"/>
  <c r="K124"/>
  <c r="K122"/>
  <c r="K120"/>
  <c r="K142"/>
  <c r="K140"/>
  <c r="K138"/>
  <c r="K136"/>
  <c r="K134"/>
  <c r="K132"/>
  <c r="K130"/>
  <c r="K156"/>
  <c r="K152"/>
  <c r="K150"/>
  <c r="K148"/>
  <c r="K146"/>
  <c r="M146" s="1"/>
  <c r="K144"/>
  <c r="M144" s="1"/>
  <c r="K168"/>
  <c r="M168" s="1"/>
  <c r="K166"/>
  <c r="M166" s="1"/>
  <c r="K164"/>
  <c r="M164" s="1"/>
  <c r="K160"/>
  <c r="M160" s="1"/>
  <c r="K158"/>
  <c r="M158" s="1"/>
  <c r="K16"/>
  <c r="M16" s="1"/>
  <c r="K12"/>
  <c r="M12" s="1"/>
  <c r="K8"/>
  <c r="M8" s="1"/>
  <c r="K4"/>
  <c r="M4" s="1"/>
  <c r="N392" i="17"/>
  <c r="N384"/>
  <c r="N376"/>
  <c r="N368"/>
  <c r="N360"/>
  <c r="K121"/>
  <c r="K118" i="16"/>
  <c r="M118" s="1"/>
  <c r="K119" i="17"/>
  <c r="K116" i="16"/>
  <c r="M116" s="1"/>
  <c r="N127" i="17" l="1"/>
  <c r="N174"/>
  <c r="N118"/>
  <c r="N98"/>
  <c r="N154"/>
  <c r="N17" i="20"/>
  <c r="N11"/>
  <c r="N63"/>
  <c r="N37"/>
  <c r="N59"/>
  <c r="N53"/>
  <c r="N62"/>
  <c r="N36"/>
  <c r="N19"/>
  <c r="N28"/>
  <c r="N38"/>
  <c r="N56"/>
  <c r="N16"/>
  <c r="N15"/>
  <c r="N54"/>
  <c r="N6"/>
  <c r="N43"/>
  <c r="N5"/>
  <c r="N26"/>
  <c r="N48"/>
  <c r="N42"/>
  <c r="N64"/>
  <c r="N67"/>
  <c r="N20"/>
  <c r="N21"/>
  <c r="N60"/>
  <c r="N68"/>
  <c r="N10"/>
  <c r="N25"/>
  <c r="N55"/>
  <c r="N47"/>
  <c r="N4"/>
  <c r="N41"/>
  <c r="N139" i="16"/>
  <c r="N141"/>
  <c r="N162" i="17"/>
  <c r="N158"/>
  <c r="N126"/>
  <c r="N81"/>
  <c r="N86"/>
  <c r="N15"/>
  <c r="N7"/>
  <c r="N150"/>
  <c r="N168"/>
  <c r="N167"/>
  <c r="N135"/>
  <c r="N202"/>
  <c r="N138"/>
  <c r="N77"/>
  <c r="N114"/>
  <c r="N106"/>
  <c r="N78"/>
  <c r="N164"/>
  <c r="N86" i="16"/>
  <c r="N90"/>
  <c r="N66"/>
  <c r="N58"/>
  <c r="N54"/>
  <c r="N50"/>
  <c r="N46"/>
  <c r="N42"/>
  <c r="N38"/>
  <c r="N34"/>
  <c r="N30"/>
  <c r="N26"/>
  <c r="N22"/>
  <c r="N18"/>
  <c r="N74" i="17"/>
  <c r="M166"/>
  <c r="N166"/>
  <c r="M122"/>
  <c r="N122"/>
  <c r="M82"/>
  <c r="N82"/>
  <c r="N134"/>
  <c r="M192"/>
  <c r="N192"/>
  <c r="N126" i="16"/>
  <c r="N128"/>
  <c r="N104"/>
  <c r="N112"/>
  <c r="N101"/>
  <c r="N95"/>
  <c r="N93"/>
  <c r="N76"/>
  <c r="N80"/>
  <c r="N73"/>
  <c r="N67"/>
  <c r="N65"/>
  <c r="N59"/>
  <c r="N57"/>
  <c r="N51"/>
  <c r="N49"/>
  <c r="N43"/>
  <c r="N41"/>
  <c r="N35"/>
  <c r="N33"/>
  <c r="N27"/>
  <c r="N25"/>
  <c r="N19"/>
  <c r="N199"/>
  <c r="N197"/>
  <c r="N195"/>
  <c r="N193"/>
  <c r="N191"/>
  <c r="N189"/>
  <c r="N5"/>
  <c r="N11"/>
  <c r="N13"/>
  <c r="N159"/>
  <c r="N161"/>
  <c r="N163"/>
  <c r="N165"/>
  <c r="N167"/>
  <c r="N169"/>
  <c r="N171"/>
  <c r="N151"/>
  <c r="N153"/>
  <c r="N131"/>
  <c r="N133"/>
  <c r="N127"/>
  <c r="N107"/>
  <c r="N109"/>
  <c r="N79"/>
  <c r="N83"/>
  <c r="N85"/>
  <c r="N191" i="17"/>
  <c r="N102"/>
  <c r="N94"/>
  <c r="N196"/>
  <c r="N75"/>
  <c r="N108" i="16"/>
  <c r="N74"/>
  <c r="N78"/>
  <c r="N82"/>
  <c r="N98"/>
  <c r="N94"/>
  <c r="N194"/>
  <c r="N186"/>
  <c r="M198" i="17"/>
  <c r="N198"/>
  <c r="M194"/>
  <c r="N194"/>
  <c r="N200"/>
  <c r="M150" i="16"/>
  <c r="N150"/>
  <c r="M156"/>
  <c r="N156"/>
  <c r="M132"/>
  <c r="N132"/>
  <c r="M136"/>
  <c r="N136"/>
  <c r="M140"/>
  <c r="N140"/>
  <c r="M120"/>
  <c r="N120"/>
  <c r="M124"/>
  <c r="N124"/>
  <c r="N4"/>
  <c r="N8"/>
  <c r="N12"/>
  <c r="N16"/>
  <c r="N158"/>
  <c r="N160"/>
  <c r="N164"/>
  <c r="N166"/>
  <c r="N168"/>
  <c r="N144"/>
  <c r="N146"/>
  <c r="M148"/>
  <c r="N148"/>
  <c r="M152"/>
  <c r="N152"/>
  <c r="M130"/>
  <c r="N130"/>
  <c r="M134"/>
  <c r="N134"/>
  <c r="M138"/>
  <c r="N138"/>
  <c r="M142"/>
  <c r="N142"/>
  <c r="M122"/>
  <c r="N122"/>
  <c r="N187"/>
  <c r="M187"/>
  <c r="M136" i="17"/>
  <c r="N136"/>
  <c r="M144"/>
  <c r="N144"/>
  <c r="N123" i="16"/>
  <c r="M123"/>
  <c r="N81"/>
  <c r="N87"/>
  <c r="N72"/>
  <c r="N68"/>
  <c r="N64"/>
  <c r="N60"/>
  <c r="N56"/>
  <c r="N52"/>
  <c r="N48"/>
  <c r="N44"/>
  <c r="N40"/>
  <c r="N36"/>
  <c r="N32"/>
  <c r="N28"/>
  <c r="N24"/>
  <c r="N20"/>
  <c r="N198"/>
  <c r="N196"/>
  <c r="N192"/>
  <c r="N190"/>
  <c r="N188"/>
  <c r="N6"/>
  <c r="M6" i="17"/>
  <c r="N6"/>
  <c r="N10" i="16"/>
  <c r="M10" i="17"/>
  <c r="N10"/>
  <c r="N14" i="16"/>
  <c r="M14" i="17"/>
  <c r="N14"/>
  <c r="N161"/>
  <c r="M161"/>
  <c r="N162" i="16"/>
  <c r="N165" i="17"/>
  <c r="M165"/>
  <c r="N169"/>
  <c r="M169"/>
  <c r="N170" i="16"/>
  <c r="N173" i="17"/>
  <c r="M173"/>
  <c r="N149"/>
  <c r="M149"/>
  <c r="N153"/>
  <c r="M153"/>
  <c r="N154" i="16"/>
  <c r="N157" i="17"/>
  <c r="M157"/>
  <c r="N133"/>
  <c r="M133"/>
  <c r="N137"/>
  <c r="M137"/>
  <c r="N141"/>
  <c r="M141"/>
  <c r="N145"/>
  <c r="M145"/>
  <c r="N125"/>
  <c r="M125"/>
  <c r="N129"/>
  <c r="M129"/>
  <c r="N102" i="16"/>
  <c r="M105" i="17"/>
  <c r="N105"/>
  <c r="N106" i="16"/>
  <c r="M109" i="17"/>
  <c r="N109"/>
  <c r="N110" i="16"/>
  <c r="M113" i="17"/>
  <c r="N113"/>
  <c r="N114" i="16"/>
  <c r="M117" i="17"/>
  <c r="N117"/>
  <c r="M79"/>
  <c r="N79"/>
  <c r="N84" i="16"/>
  <c r="M87" i="17"/>
  <c r="N87"/>
  <c r="N145" i="16"/>
  <c r="N137"/>
  <c r="N121"/>
  <c r="N129"/>
  <c r="N100"/>
  <c r="M103" i="17"/>
  <c r="N103"/>
  <c r="M99"/>
  <c r="N99"/>
  <c r="N92" i="16"/>
  <c r="M95" i="17"/>
  <c r="N95"/>
  <c r="M91"/>
  <c r="N91"/>
  <c r="N70" i="16"/>
  <c r="M73" i="17"/>
  <c r="N73"/>
  <c r="M69"/>
  <c r="N69"/>
  <c r="N62" i="16"/>
  <c r="M65" i="17"/>
  <c r="N65"/>
  <c r="M59"/>
  <c r="N59"/>
  <c r="M55"/>
  <c r="N55"/>
  <c r="M51"/>
  <c r="N51"/>
  <c r="M47"/>
  <c r="N47"/>
  <c r="M43"/>
  <c r="N43"/>
  <c r="M39"/>
  <c r="N39"/>
  <c r="M35"/>
  <c r="N35"/>
  <c r="M31"/>
  <c r="N31"/>
  <c r="M27"/>
  <c r="N27"/>
  <c r="M23"/>
  <c r="N23"/>
  <c r="N201"/>
  <c r="M201"/>
  <c r="N197"/>
  <c r="M197"/>
  <c r="N193"/>
  <c r="M193"/>
  <c r="N189"/>
  <c r="M189"/>
  <c r="N9"/>
  <c r="N17"/>
  <c r="N156"/>
  <c r="N124"/>
  <c r="N108"/>
  <c r="N116"/>
  <c r="N104"/>
  <c r="N96"/>
  <c r="N76"/>
  <c r="N68"/>
  <c r="N60"/>
  <c r="N52"/>
  <c r="N44"/>
  <c r="N36"/>
  <c r="N28"/>
  <c r="N99" i="16"/>
  <c r="N97"/>
  <c r="N91"/>
  <c r="N89"/>
  <c r="N71"/>
  <c r="N69"/>
  <c r="N63"/>
  <c r="N61"/>
  <c r="N55"/>
  <c r="N53"/>
  <c r="N47"/>
  <c r="N45"/>
  <c r="N39"/>
  <c r="N37"/>
  <c r="N31"/>
  <c r="N29"/>
  <c r="N23"/>
  <c r="N21"/>
  <c r="N7"/>
  <c r="N9"/>
  <c r="N15"/>
  <c r="N17"/>
  <c r="N147"/>
  <c r="N149"/>
  <c r="M152" i="17"/>
  <c r="N152"/>
  <c r="N155" i="16"/>
  <c r="N157"/>
  <c r="M160" i="17"/>
  <c r="N160"/>
  <c r="N135" i="16"/>
  <c r="N143"/>
  <c r="N119"/>
  <c r="N125"/>
  <c r="M128" i="17"/>
  <c r="N128"/>
  <c r="N103" i="16"/>
  <c r="N105"/>
  <c r="N111"/>
  <c r="N113"/>
  <c r="M113"/>
  <c r="N115"/>
  <c r="N96"/>
  <c r="N88"/>
  <c r="N75"/>
  <c r="N77"/>
  <c r="M80" i="17"/>
  <c r="N80"/>
  <c r="M88"/>
  <c r="N88"/>
  <c r="M4"/>
  <c r="N4"/>
  <c r="M8"/>
  <c r="N8"/>
  <c r="M12"/>
  <c r="N12"/>
  <c r="M16"/>
  <c r="N16"/>
  <c r="N163"/>
  <c r="M163"/>
  <c r="N171"/>
  <c r="M171"/>
  <c r="N147"/>
  <c r="M147"/>
  <c r="N155"/>
  <c r="M155"/>
  <c r="N139"/>
  <c r="M139"/>
  <c r="N123"/>
  <c r="M123"/>
  <c r="N131"/>
  <c r="M131"/>
  <c r="M107"/>
  <c r="N107"/>
  <c r="M111"/>
  <c r="N111"/>
  <c r="M115"/>
  <c r="N115"/>
  <c r="M85"/>
  <c r="N85"/>
  <c r="M89"/>
  <c r="N89"/>
  <c r="M101"/>
  <c r="N101"/>
  <c r="M97"/>
  <c r="N97"/>
  <c r="M93"/>
  <c r="N93"/>
  <c r="M71"/>
  <c r="N71"/>
  <c r="M67"/>
  <c r="N67"/>
  <c r="M61"/>
  <c r="N61"/>
  <c r="M57"/>
  <c r="N57"/>
  <c r="M53"/>
  <c r="N53"/>
  <c r="M49"/>
  <c r="N49"/>
  <c r="M45"/>
  <c r="N45"/>
  <c r="M41"/>
  <c r="N41"/>
  <c r="M37"/>
  <c r="N37"/>
  <c r="M33"/>
  <c r="N33"/>
  <c r="M29"/>
  <c r="N29"/>
  <c r="M25"/>
  <c r="N25"/>
  <c r="M21"/>
  <c r="N21"/>
  <c r="N195"/>
  <c r="M195"/>
  <c r="N5"/>
  <c r="N13"/>
  <c r="N148"/>
  <c r="N140"/>
  <c r="N132"/>
  <c r="N112"/>
  <c r="N84"/>
  <c r="N100"/>
  <c r="N92"/>
  <c r="N72"/>
  <c r="N64"/>
  <c r="N56"/>
  <c r="N48"/>
  <c r="N40"/>
  <c r="N32"/>
  <c r="N24"/>
  <c r="N118" i="16"/>
  <c r="N121" i="17"/>
  <c r="M121"/>
  <c r="N116" i="16"/>
  <c r="M119" i="17"/>
  <c r="N119"/>
</calcChain>
</file>

<file path=xl/sharedStrings.xml><?xml version="1.0" encoding="utf-8"?>
<sst xmlns="http://schemas.openxmlformats.org/spreadsheetml/2006/main" count="10530" uniqueCount="397">
  <si>
    <t>Q1</t>
  </si>
  <si>
    <t>Q2</t>
  </si>
  <si>
    <t>#</t>
  </si>
  <si>
    <t>Respondents Total</t>
  </si>
  <si>
    <t>Maximum Respondents Total</t>
  </si>
  <si>
    <t>Participation Rate (%)</t>
  </si>
  <si>
    <t>Q3</t>
  </si>
  <si>
    <t>Q4</t>
  </si>
  <si>
    <t>Q5</t>
  </si>
  <si>
    <t>Q6</t>
  </si>
  <si>
    <t>Q7</t>
  </si>
  <si>
    <t>Q8</t>
  </si>
  <si>
    <t>Q9</t>
  </si>
  <si>
    <t>Q10</t>
  </si>
  <si>
    <t>Question/Description</t>
  </si>
  <si>
    <t>Q11</t>
  </si>
  <si>
    <t>Q12</t>
  </si>
  <si>
    <t>Q13</t>
  </si>
  <si>
    <t>Q14</t>
  </si>
  <si>
    <t>YES</t>
  </si>
  <si>
    <t>NO</t>
  </si>
  <si>
    <t>Average Score</t>
  </si>
  <si>
    <t>Survey</t>
  </si>
  <si>
    <t>Class Code</t>
  </si>
  <si>
    <t>Section</t>
  </si>
  <si>
    <t>SOC 105</t>
  </si>
  <si>
    <t>5 - EXTREMELY WELL/STRONGLY AGREE/VERY SATISFIED</t>
  </si>
  <si>
    <t>4-SOMEWHAT WELL/AGREE/SOMEWHAT SATISFIED</t>
  </si>
  <si>
    <t>3-NEUTRAL/NEITHER NOR</t>
  </si>
  <si>
    <t>2-SOMEWHAT NOT WELL/DISAGREE/SOMEAHT DISSATISFIED</t>
  </si>
  <si>
    <t>1 - EXTREMELY NOT WELL/STRONGLY DISAGREE/VERY DISSATISFIED</t>
  </si>
  <si>
    <t>Student Survey</t>
  </si>
  <si>
    <t xml:space="preserve">If on campus have you used the Community Christian College library.  </t>
  </si>
  <si>
    <t xml:space="preserve">I know how to use various online research options. </t>
  </si>
  <si>
    <t>My questions and problems were resolved in a reasonable amount of time.</t>
  </si>
  <si>
    <t>I have access to the CCC online library.</t>
  </si>
  <si>
    <t xml:space="preserve">Do your professors required you to use the CCC online library for their courses.  </t>
  </si>
  <si>
    <t>The courses demonstrate an integration between faith and the subject being taught, that is, a Christian worldview of the subject is presented.</t>
  </si>
  <si>
    <t xml:space="preserve">The computer lab hours allow me to have ready access to computer equipment on campus. </t>
  </si>
  <si>
    <t xml:space="preserve">The CCC staff demonstrate true concern and helpfulness to students. </t>
  </si>
  <si>
    <t xml:space="preserve">I am satisfied with the counseling/tutoring I received. </t>
  </si>
  <si>
    <t>If attending on campus was the library materials were well-organized for easy access.</t>
  </si>
  <si>
    <t>Product</t>
  </si>
  <si>
    <t>Is this your first time taking an online course?</t>
  </si>
  <si>
    <t xml:space="preserve">I think the College’s statement of faith, mission and purpose, and ethical values and standards are reflected in my courses. </t>
  </si>
  <si>
    <t>How would you evaluate the overall academic experience you had with CCC?</t>
  </si>
  <si>
    <t>How supportive were the faculty members?</t>
  </si>
  <si>
    <t>Check the form of q</t>
  </si>
  <si>
    <t>questions. Y/N questions mixed with metricak questions? Didcombabulating?</t>
  </si>
  <si>
    <t>Binary Questions</t>
  </si>
  <si>
    <t>PED 101</t>
  </si>
  <si>
    <t>ESC 101</t>
  </si>
  <si>
    <t>POL 130</t>
  </si>
  <si>
    <t>MAT 101</t>
  </si>
  <si>
    <t xml:space="preserve">ESC 101 </t>
  </si>
  <si>
    <t>Course Evaluation</t>
  </si>
  <si>
    <t>Total number of students invited for Survey</t>
  </si>
  <si>
    <t>Survey Data Available?</t>
  </si>
  <si>
    <t>Y</t>
  </si>
  <si>
    <t>N</t>
  </si>
  <si>
    <t>Spring Course Evaluation</t>
  </si>
  <si>
    <t>Spring Survey</t>
  </si>
  <si>
    <t>Spring Student Survey</t>
  </si>
  <si>
    <t>Yula's Question</t>
  </si>
  <si>
    <t>CCC Reply</t>
  </si>
  <si>
    <t xml:space="preserve">Month </t>
  </si>
  <si>
    <t>Year</t>
  </si>
  <si>
    <t xml:space="preserve">1. When were the following surveys conducted? </t>
  </si>
  <si>
    <t xml:space="preserve">Is the survey data available for this section? </t>
  </si>
  <si>
    <t>Q: Are these the same survey but shown with different titles in the system or are they totally separate surveys?</t>
  </si>
  <si>
    <t>CCC Student Surveys: Questions and request  to CCC</t>
  </si>
  <si>
    <t>2. Please fill in the number of students invited for each survey in the column D in the below table.</t>
  </si>
  <si>
    <t>3. The below table shows the entire set of data (links) I have received from you thus far. Please review if there are any other surveys that might have been missed. Also plrase see Column F ("Yuka's Question"), and provide your feedback in the column G.</t>
  </si>
  <si>
    <t>Student Survey Master Data List</t>
  </si>
  <si>
    <t xml:space="preserve">Course Evaluations are all the same, some may say spring or summer but all content is the same. </t>
  </si>
  <si>
    <t xml:space="preserve">Spring Student survey and spring survey are the same. </t>
  </si>
  <si>
    <t xml:space="preserve">Only 1 section of ESC 101 was available in the Spring. </t>
  </si>
  <si>
    <t xml:space="preserve">Unfortunately no, I added the student survey twice instead of adding the course evaluation and student survey. </t>
  </si>
  <si>
    <t xml:space="preserve">No section </t>
  </si>
  <si>
    <t>https://forms.office.com/r/KUFvCrD4ge</t>
  </si>
  <si>
    <t>https://forms.office.com/r/N5LbmpTQtG</t>
  </si>
  <si>
    <t>https://forms.office.com/r/0kcn0W14XQ</t>
  </si>
  <si>
    <t>https://forms.office.com/r/ybkfUTfVWB</t>
  </si>
  <si>
    <t xml:space="preserve">No Section </t>
  </si>
  <si>
    <t>https://forms.office.com/r/7pTiq9tTuZ</t>
  </si>
  <si>
    <t>2022 Student Survey</t>
  </si>
  <si>
    <t>SUBJECT</t>
  </si>
  <si>
    <t xml:space="preserve">Do your professors require you to use the CCC online library for their courses.  </t>
  </si>
  <si>
    <t>POL 130-1</t>
  </si>
  <si>
    <t>POL 130-2</t>
  </si>
  <si>
    <t>POL 130-3</t>
  </si>
  <si>
    <t>POL 130-4</t>
  </si>
  <si>
    <t>POL 130-5</t>
  </si>
  <si>
    <t>POL 130-6</t>
  </si>
  <si>
    <t>SOC 105 -1</t>
  </si>
  <si>
    <t>SOC 105 -2</t>
  </si>
  <si>
    <t>SOC 105 -3</t>
  </si>
  <si>
    <t>SOC 105 -4</t>
  </si>
  <si>
    <t>SOC 105 -5</t>
  </si>
  <si>
    <t>SOC 105 -6</t>
  </si>
  <si>
    <t>SOC 105 -7</t>
  </si>
  <si>
    <t>ESC 101 - 1</t>
  </si>
  <si>
    <t>MAT 101-1</t>
  </si>
  <si>
    <t>MAT 101-2</t>
  </si>
  <si>
    <t>MAT 101-3</t>
  </si>
  <si>
    <t>MAT 101-4</t>
  </si>
  <si>
    <t>MAT 101-5</t>
  </si>
  <si>
    <t>MAT 101-6</t>
  </si>
  <si>
    <t>MAT 101-7</t>
  </si>
  <si>
    <t>PED 101-1</t>
  </si>
  <si>
    <t>PED 101-2</t>
  </si>
  <si>
    <t>PED 101-3</t>
  </si>
  <si>
    <t>PED 101-4</t>
  </si>
  <si>
    <t>PED 101-5</t>
  </si>
  <si>
    <t>PED 101-6</t>
  </si>
  <si>
    <t>PED 101-7</t>
  </si>
  <si>
    <t>Average Paticipation % (respondents/invitees)</t>
  </si>
  <si>
    <t>Q2: number of respondents &gt; number invited (excluded from the count)</t>
  </si>
  <si>
    <t>Question</t>
  </si>
  <si>
    <t>Participation per question and class</t>
  </si>
  <si>
    <t>Total</t>
  </si>
  <si>
    <t>Score per question and class</t>
  </si>
  <si>
    <t>Number Invited</t>
  </si>
  <si>
    <t>questions. Y/N questions mixed with metrical questions? Discombabulating?</t>
  </si>
  <si>
    <r>
      <t>Binary Questions -</t>
    </r>
    <r>
      <rPr>
        <b/>
        <sz val="14"/>
        <color rgb="FFFF0000"/>
        <rFont val="Calibri"/>
        <family val="2"/>
      </rPr>
      <t xml:space="preserve"> PED classes only?</t>
    </r>
  </si>
  <si>
    <t>Question Description</t>
  </si>
  <si>
    <t>Type of Questions</t>
  </si>
  <si>
    <t>Type</t>
  </si>
  <si>
    <t>Biased</t>
  </si>
  <si>
    <t>Loaded</t>
  </si>
  <si>
    <t>Double Barreled</t>
  </si>
  <si>
    <t>Loaded/Biased</t>
  </si>
  <si>
    <t>Unclear</t>
  </si>
  <si>
    <t>Core Subject Matter</t>
  </si>
  <si>
    <t>Library</t>
  </si>
  <si>
    <t>Faculty</t>
  </si>
  <si>
    <t>Online</t>
  </si>
  <si>
    <t>Christianity</t>
  </si>
  <si>
    <t>Computer Lab</t>
  </si>
  <si>
    <t>Overall</t>
  </si>
  <si>
    <t>Scpre per Subject Matter Group</t>
  </si>
  <si>
    <t>Count</t>
  </si>
  <si>
    <t>%</t>
  </si>
  <si>
    <t>Overall Score</t>
  </si>
  <si>
    <t>Overall - Distribution in  %</t>
  </si>
  <si>
    <t xml:space="preserve">Overall - Distribution in Count </t>
  </si>
  <si>
    <t>ESC 101-1</t>
  </si>
  <si>
    <t>SOC 105-1</t>
  </si>
  <si>
    <t>SOC 105-2</t>
  </si>
  <si>
    <t>SOC 105-3</t>
  </si>
  <si>
    <t>SOC 105-4</t>
  </si>
  <si>
    <t>SOC 105-5</t>
  </si>
  <si>
    <t>SOC 105-6</t>
  </si>
  <si>
    <t>SOC 105-7</t>
  </si>
  <si>
    <t>POL 130s</t>
  </si>
  <si>
    <t>MAT 101s</t>
  </si>
  <si>
    <t>PED 101s</t>
  </si>
  <si>
    <t>ESC 101s</t>
  </si>
  <si>
    <t>SOC 105s</t>
  </si>
  <si>
    <t>Class</t>
  </si>
  <si>
    <t>SOC105s</t>
  </si>
  <si>
    <t>.If on campus have you used the Community Christian College library.  </t>
  </si>
  <si>
    <t>Agree </t>
  </si>
  <si>
    <t>Strongly Agree</t>
  </si>
  <si>
    <t>Neutral </t>
  </si>
  <si>
    <t>Disagree </t>
  </si>
  <si>
    <t>Strongly Disagree</t>
  </si>
  <si>
    <t>Yes</t>
  </si>
  <si>
    <t>No</t>
  </si>
  <si>
    <t xml:space="preserve">Class </t>
  </si>
  <si>
    <t xml:space="preserve">Average Paticipation </t>
  </si>
  <si>
    <t>Average</t>
  </si>
  <si>
    <t>Average Paticipation % - POL 130s</t>
  </si>
  <si>
    <t>Average Paticipation % - SOC 105s</t>
  </si>
  <si>
    <t>Average Paticipation % - MAT 101s</t>
  </si>
  <si>
    <t>Average Paticipation % - ESC 101</t>
  </si>
  <si>
    <t>Average Paticipation % - PED 101s</t>
  </si>
  <si>
    <t>Average Score - POL 130s</t>
  </si>
  <si>
    <t>Average Score - SOC 105s</t>
  </si>
  <si>
    <t>Average Score - ESC 101</t>
  </si>
  <si>
    <t>Average Score -MAT 101s</t>
  </si>
  <si>
    <t>Average Score - PED 101s</t>
  </si>
  <si>
    <t>POL 130 Overall</t>
  </si>
  <si>
    <t>SOC 105 Overall</t>
  </si>
  <si>
    <t>MAT 101 Overall</t>
  </si>
  <si>
    <t>PED 101 Overall</t>
  </si>
  <si>
    <t>Overall Average</t>
  </si>
  <si>
    <t>Binary questions with numerical response options given</t>
  </si>
  <si>
    <t>Priority- High (3 &gt; 40.0%)    n = 74</t>
  </si>
  <si>
    <t>Priority- Highest (1 or 2 = &gt; 40.0% AND/OR 3+4 = &gt; 80.0%)    n = 67</t>
  </si>
  <si>
    <t>Priority- Medium (4 &gt; 40.0%)  n = 177</t>
  </si>
  <si>
    <t>1. OVERVIEW</t>
  </si>
  <si>
    <t>1) Strategic Approach</t>
  </si>
  <si>
    <t xml:space="preserve">In order to achieve the cCc's Continuous Performance Improvement Strategy and Plan, purpose of all surveys should be clearly defined. </t>
  </si>
  <si>
    <t>carefully design measurable, benchmarkable and goal-driven questions with variety of  subject matters by utilizing the following elements as resources:</t>
  </si>
  <si>
    <t>In the Integrated Assessment Plan, the following is stated as part of Staff's responsibility. Questions regarding subject and subject matters should be built based against the Plans.</t>
  </si>
  <si>
    <t>Administration:</t>
  </si>
  <si>
    <t>Serve to enable success by hiring qualified personnel using diverse committees trained in equity, diversity, and inclusion, promoting appropriate job training and continuing education, and ensuring the accomplishment of the objective.</t>
  </si>
  <si>
    <t>Admissions:</t>
  </si>
  <si>
    <t>Admit students who are seeking an opportunity to increase their grade point averages in an effort to attend a four-year college and graduate.</t>
  </si>
  <si>
    <t>Student Services:</t>
  </si>
  <si>
    <t>Demonstrate equity, diversity, and inclusion in the administration of the student government and while engaging in providing students with extra-curricular activities.</t>
  </si>
  <si>
    <t>Provide students with a Christian Worldview throughout the curricula, provide Chapel opportunities to all students, local and remote, develop with the students:</t>
  </si>
  <si>
    <t>a.       Appropriate associate degree level reasoning skills allowing for success at a four-year college.</t>
  </si>
  <si>
    <t>Education:</t>
  </si>
  <si>
    <t>b.      Appropriate associate degree level writing skills allowing for success at a four-year college.</t>
  </si>
  <si>
    <t>c.       Appropriate associate degree level research skills allowing for success at a four-year college.</t>
  </si>
  <si>
    <t xml:space="preserve"> Faculty:</t>
  </si>
  <si>
    <t>Develop course materials that adequately reflects the objectives of the institution, to continue to develop a personal level of skill within their field of study, and to be well-versed in equity, diversity, and inclusion.</t>
  </si>
  <si>
    <t>b) During the preparation, it is highly recommended to verify and validate the following critical areas for benchmarking documentation and archive purposes prior to the execution of all surveys.</t>
  </si>
  <si>
    <t>Number of invited students</t>
  </si>
  <si>
    <t>Number of participants</t>
  </si>
  <si>
    <t>Dates the assessment survey is conducted, completed and closed.</t>
  </si>
  <si>
    <t>Proofread the final product (assessment questions) to avoid duplicated questions, grammatical errors and ambiguous/unclear expressions.</t>
  </si>
  <si>
    <t>Maintain consistency in the form of questions (i.e. After vs. Upon vs. At the time of completion)</t>
  </si>
  <si>
    <t>Create an official instruction manual/procedure to maintain consistent and accurate process of preparing, conducting and completing surveys. Be sure to include process for updating, expunging and sharing the documents.</t>
  </si>
  <si>
    <t xml:space="preserve">a) Carefully design questions with clear definition and in  a direct and concise manner for participants. Avoid the following structures of questions. </t>
  </si>
  <si>
    <t>Biased questions</t>
  </si>
  <si>
    <t>Double-barreled questions</t>
  </si>
  <si>
    <t>Loaded questions</t>
  </si>
  <si>
    <t>b) Collect more data points such as grade (Freshman/Sophomore/Junior),major,  gender, race, age, major, etc.</t>
  </si>
  <si>
    <t xml:space="preserve">c) Maintain consistency in data collection and questions. Avoid duplication or overlap of respondents on same survey by controlling survey system to restrict one participant per survey. </t>
  </si>
  <si>
    <t>If this survey is meant for evaluating instructor's performance on his/her program, define data points and metrics, and reconstruct questions and its volume that best fit to the CCC's Strategic Plan accordingly.</t>
  </si>
  <si>
    <t>d) Avoid identical questions in nature.</t>
  </si>
  <si>
    <t>Notes: SurveyMonkey has articles and reference materials that may be useful for CCC's survey operation.</t>
  </si>
  <si>
    <t>Data sample:</t>
  </si>
  <si>
    <t>https://www.surveymonkey.com/curiosity/how-many-people-do-i-need-to-take-my-survey/</t>
  </si>
  <si>
    <t>Tips for increasing survey responses</t>
  </si>
  <si>
    <t>https://www.surveymonkey.com/curiosity/improve-survey-response-rate/</t>
  </si>
  <si>
    <t>Recommended exercise:</t>
  </si>
  <si>
    <t>a) That are aligned with expected outcomes and objectives described in the Integrated Assessment Plan and CCC Strategy Plan.</t>
  </si>
  <si>
    <t>b) With well balanced, non-biased and clearly defined questions.</t>
  </si>
  <si>
    <t>a) Decrease the % and weight per individual survey respondent.</t>
  </si>
  <si>
    <t>b) Collect diverse data.</t>
  </si>
  <si>
    <t>b) Build standardized process model.</t>
  </si>
  <si>
    <t>Row Labels</t>
  </si>
  <si>
    <t>Grand Total</t>
  </si>
  <si>
    <t>Count of Core Subject Matter</t>
  </si>
  <si>
    <t>2-SOMEWHAT NOT WELL/DISAGREE/SOMEWHAT DISSATISFIED</t>
  </si>
  <si>
    <t>HH</t>
  </si>
  <si>
    <t>H</t>
  </si>
  <si>
    <t>M</t>
  </si>
  <si>
    <t>MAT101</t>
  </si>
  <si>
    <t>Number of Invitees</t>
  </si>
  <si>
    <t>Subject Matter</t>
  </si>
  <si>
    <t>General</t>
  </si>
  <si>
    <t>1) Participation:</t>
  </si>
  <si>
    <t>a) Quantification</t>
  </si>
  <si>
    <t>There  are two surveys conducted to assess courses provided to CCC students; the Spring Student Survey was conducted on March 7, 2022 and Course Evaluation was on April 4, 2022.</t>
  </si>
  <si>
    <t>This analysis and the recommendations are based on both Evaluations combined; 14 questions total across 28 different classes and sections.</t>
  </si>
  <si>
    <t>There are 518 cumulative total students invited for these surveys per CCC administrator.</t>
  </si>
  <si>
    <t>b) Classes and sections included in this survey are as follows.</t>
  </si>
  <si>
    <t xml:space="preserve">c) See below for the participation rate (%) per Class (Note: Participation = Number of Respondent/Number of Invitees) </t>
  </si>
  <si>
    <t xml:space="preserve">ESC 101 has the highest participation rate (52.5%) while PED 101 shows the lowest (38.8%) </t>
  </si>
  <si>
    <t>The average participation rate is 43.8%.</t>
  </si>
  <si>
    <t>Below binary questions by PED 101 had significant impact to its low participation rate.</t>
  </si>
  <si>
    <t>The data shows that only handful of students (23.3% in average) of PED 101-2 participated in the binary questions</t>
  </si>
  <si>
    <t>Only 11.1% of PED 101-4 and PED 101-5 students participated in the binary questions.</t>
  </si>
  <si>
    <r>
      <t>d) See below for the participation rate (%) per Class and Section (Note:</t>
    </r>
    <r>
      <rPr>
        <b/>
        <sz val="12"/>
        <color theme="4"/>
        <rFont val="Calibri"/>
        <family val="2"/>
        <scheme val="minor"/>
      </rPr>
      <t xml:space="preserve"> </t>
    </r>
    <r>
      <rPr>
        <b/>
        <sz val="12"/>
        <color theme="9"/>
        <rFont val="Calibri"/>
        <family val="2"/>
        <scheme val="minor"/>
      </rPr>
      <t>Green</t>
    </r>
    <r>
      <rPr>
        <b/>
        <sz val="12"/>
        <color theme="1"/>
        <rFont val="Calibri"/>
        <family val="2"/>
        <scheme val="minor"/>
      </rPr>
      <t xml:space="preserve"> = Above Average,</t>
    </r>
    <r>
      <rPr>
        <b/>
        <sz val="12"/>
        <color rgb="FFFF0000"/>
        <rFont val="Calibri"/>
        <family val="2"/>
        <scheme val="minor"/>
      </rPr>
      <t xml:space="preserve"> Red </t>
    </r>
    <r>
      <rPr>
        <b/>
        <sz val="12"/>
        <color theme="1"/>
        <rFont val="Calibri"/>
        <family val="2"/>
        <scheme val="minor"/>
      </rPr>
      <t>= Below Average/Needs Attention)</t>
    </r>
  </si>
  <si>
    <t>Top 5 classed-sections with the highest participation are as follows:</t>
  </si>
  <si>
    <t>Do your professors require you to use the CCC online library for their courses.  - 47.6%</t>
  </si>
  <si>
    <t>The courses demonstrate an integration between faith and the subject being taught, that is, a Christian worldview of the subject is presented.- 47.2%</t>
  </si>
  <si>
    <t>The computer lab hours allow me to have ready access to computer equipment on campus. -47.2%</t>
  </si>
  <si>
    <t>How would you evaluate the overall academic experience you had with CCC? - 47.2%</t>
  </si>
  <si>
    <t>How supportive were the faculty members? - 47.3%</t>
  </si>
  <si>
    <t>Top 2 classed-sections with the lowest participation are as follows.  :</t>
  </si>
  <si>
    <t>If on campus have you used the Community Christian College library.  - 32.2%</t>
  </si>
  <si>
    <t>Is this your first time taking an online course? - 27.7%</t>
  </si>
  <si>
    <t>e) Number of respondents of POL190-2 exceeds number of students invited for the survey (10 invited; 28 responded)</t>
  </si>
  <si>
    <t>f) See tab "Participation Score-Master" for the entire distribution of points and Scores per Class, Section and Survey Questions.</t>
  </si>
  <si>
    <t>2) Survey question makeups:</t>
  </si>
  <si>
    <t>a) There are fourteen questions included in each class and section in in this survey as shown below.</t>
  </si>
  <si>
    <t>b) Questions given show the following variables characteristics:</t>
  </si>
  <si>
    <t>Direct Questions - Straight to the point, easy to understand and respond such as below example:</t>
  </si>
  <si>
    <t xml:space="preserve">Loaded information that requires responders to encounter multiple decision-making points such as below example: </t>
  </si>
  <si>
    <t xml:space="preserve">Double-barreled questions that require respondents to elect answer that satisfies both or all criteria included in one form of question such as below examples: </t>
  </si>
  <si>
    <t xml:space="preserve">Undefined and confusing questions such as below example: </t>
  </si>
  <si>
    <t>c) Some questions have both 1-5 score options and Yes/No options.</t>
  </si>
  <si>
    <t xml:space="preserve">2. ANALYSIS </t>
  </si>
  <si>
    <t>a)  See below for the score per Class and Section.</t>
  </si>
  <si>
    <t xml:space="preserve">The overall average score is 3.67 and is very identical across the classes with variance of +0.06 point and -0.08 points.  </t>
  </si>
  <si>
    <t>b) Below analysis diagram shows where each class currently applies in the correlation between class score and participation of this survey.</t>
  </si>
  <si>
    <t>The above graphs indicate Somewhat Well/Somewhat Satisfied (4 Points) is the largest segment (43.0% in average) that CCC Students responded followed by Neutral/Neither Nor (3 points; 27.4%).</t>
  </si>
  <si>
    <t>Both combined, great majority (over 70% in average) of the score points are of 3s and 4s.</t>
  </si>
  <si>
    <t xml:space="preserve">b) Data Breakdown </t>
  </si>
  <si>
    <t>The following pie charts show how students scored against core subjects:</t>
  </si>
  <si>
    <t>Overall, CCC students responded either neutral or negatively to the following subject matters and questions:</t>
  </si>
  <si>
    <t>Faculty (34.3 %)</t>
  </si>
  <si>
    <t>Online (22.3%)</t>
  </si>
  <si>
    <t>Library (15.9%)</t>
  </si>
  <si>
    <t>The great majority (72.5%) of 1,2,3 and 4 pointers are of the above subject matters.</t>
  </si>
  <si>
    <t>The following are the breakdown of 1 (EXTREMELY NOT WELL/STRONGLY DISAGREE/VERY DISSATISFIED) and 2-Pointers (SOMEWHAT NOT WELL/DISAGREE/SOMEAHT DISSATISFIED) per Core Subject Matter.</t>
  </si>
  <si>
    <t xml:space="preserve">Count </t>
  </si>
  <si>
    <t>The following are the breakdown of 3-Pointers (NEUTRAL/NEITHER NOR) per Core Subject Matter.</t>
  </si>
  <si>
    <t>The following are the breakdown of 4-Pointers (SOMEWHAT WELL/AGREE/SOMEWHAT SATISFIED) per Core Subject Matter.</t>
  </si>
  <si>
    <t>Class Scores</t>
  </si>
  <si>
    <r>
      <t>a) See below for the participation rate (%) per Class and Section (Note:</t>
    </r>
    <r>
      <rPr>
        <b/>
        <sz val="12"/>
        <color theme="4"/>
        <rFont val="Calibri"/>
        <family val="2"/>
        <scheme val="minor"/>
      </rPr>
      <t xml:space="preserve"> </t>
    </r>
    <r>
      <rPr>
        <b/>
        <sz val="12"/>
        <color theme="9"/>
        <rFont val="Calibri"/>
        <family val="2"/>
        <scheme val="minor"/>
      </rPr>
      <t>Green</t>
    </r>
    <r>
      <rPr>
        <b/>
        <sz val="12"/>
        <color theme="1"/>
        <rFont val="Calibri"/>
        <family val="2"/>
        <scheme val="minor"/>
      </rPr>
      <t xml:space="preserve"> = Above Average,</t>
    </r>
    <r>
      <rPr>
        <b/>
        <sz val="12"/>
        <color rgb="FFFF0000"/>
        <rFont val="Calibri"/>
        <family val="2"/>
        <scheme val="minor"/>
      </rPr>
      <t xml:space="preserve"> Red </t>
    </r>
    <r>
      <rPr>
        <b/>
        <sz val="12"/>
        <color theme="1"/>
        <rFont val="Calibri"/>
        <family val="2"/>
        <scheme val="minor"/>
      </rPr>
      <t>= Below Average/Needs Attention)</t>
    </r>
  </si>
  <si>
    <t xml:space="preserve"> </t>
  </si>
  <si>
    <t>Top 3 questions with the highest scores are as follows:</t>
  </si>
  <si>
    <t>I think the College’s statement of faith, mission and purpose, and ethical values and standards are reflected in my courses. -3.85</t>
  </si>
  <si>
    <t>The courses demonstrate an integration between faith and the subject being taught, that is, a Christian worldview of the subject is presented. - 3.80</t>
  </si>
  <si>
    <t>The CCC staff demonstrate true concern and helpfulness to students. -3.80</t>
  </si>
  <si>
    <t>ESC 101s and MAT 101s scored high (3.86 and 4.04 respectively) to the question 12 - "Is this your first time taking an online course?"</t>
  </si>
  <si>
    <t>POL 130s. ESC 101s and   PED 101s scored high (3.86. 3.83 and 3.83 respectively) to the question 13 - "How would you evaluate the overall academic experience you had with CCC?"</t>
  </si>
  <si>
    <t>PED 101s scored high (4.08) to the question 14 - "How supportive were the faculty members?"</t>
  </si>
  <si>
    <t xml:space="preserve">Though there are not many, the following are the traits of the classes with lowest scores to questions. </t>
  </si>
  <si>
    <t>Do your professors require you to use the CCC online library for their courses.  - 3.47</t>
  </si>
  <si>
    <t xml:space="preserve">PED 101s scored 3.27 to the question #1 -If on campus have you used the Community Christian College library.  </t>
  </si>
  <si>
    <t>POL 130s scored 3.24 to the question #13 - Is this your first time taking an online course?</t>
  </si>
  <si>
    <t>MAT 101s scored 3.2 to the question #13 - "How would you evaluate the overall academic experience you had with CCC?"</t>
  </si>
  <si>
    <t>3. SUMMARY AT A GLANCE</t>
  </si>
  <si>
    <t>a) Participation</t>
  </si>
  <si>
    <t>The average participation rate  of the Student Surveys is 43.8%.</t>
  </si>
  <si>
    <t xml:space="preserve">ESC 101 has the highest participation rate (52.5%). </t>
  </si>
  <si>
    <t>PED 101 shows the lowest (38.8%) participation rate.</t>
  </si>
  <si>
    <t>Only 23.3% in averagePED 101-2 participated in the binary questions</t>
  </si>
  <si>
    <t>Quuestions with the highest participation:</t>
  </si>
  <si>
    <t>Q5 (47.6%)</t>
  </si>
  <si>
    <t>Q7 ( 47.2%)</t>
  </si>
  <si>
    <t>Q9 (47.2%)</t>
  </si>
  <si>
    <t>Q13 (47.2%)</t>
  </si>
  <si>
    <t>Q14 (47.3%)</t>
  </si>
  <si>
    <t>Questions with the lowghest participation:</t>
  </si>
  <si>
    <t>Q1 (32.2%)</t>
  </si>
  <si>
    <t>Q12 (27.7%)</t>
  </si>
  <si>
    <t>b) Question make-ups observed</t>
  </si>
  <si>
    <t>Direct questions</t>
  </si>
  <si>
    <t xml:space="preserve">Double-barreled questions </t>
  </si>
  <si>
    <t>Undefined/confusing questions</t>
  </si>
  <si>
    <t>Some questions have both 1-5 score options and Yes/No options.</t>
  </si>
  <si>
    <t>c) Scores</t>
  </si>
  <si>
    <t>The overall average score is 3.67.</t>
  </si>
  <si>
    <t xml:space="preserve">Identical across the classes with small variance of +0.06 point and -0.08 points.  </t>
  </si>
  <si>
    <t>Over 70% of the score are of 3s and 4s.</t>
  </si>
  <si>
    <t xml:space="preserve">The Top 3 Subject Matters that great majority (72.5%) of 1,2,3 and 4 pointers: </t>
  </si>
  <si>
    <t>Top questions with the highest scores</t>
  </si>
  <si>
    <t>Q6 (3.85)</t>
  </si>
  <si>
    <t>Q7 (3.80)</t>
  </si>
  <si>
    <t>Q8 (3.80)</t>
  </si>
  <si>
    <t>Question with the lowest score</t>
  </si>
  <si>
    <t>Q5 (3.47)</t>
  </si>
  <si>
    <t>cCc Student Survey Recommendations:</t>
  </si>
  <si>
    <t>In making alignment with CCC's 2018-2022 Strategic Plan and Integrated Assessment Plan, which expectations of job responsibilities among CCC's Staff members are clearly stated,  it is highly recommended to</t>
  </si>
  <si>
    <t>a) If this Student Survey is intended only to measure CCC's personnel and subject matters. design survey questions carefully and make alignment with the CCC's Strategy Plan and Integrated Assessment Plan:</t>
  </si>
  <si>
    <t>2) Survey Question Format and Structure</t>
  </si>
  <si>
    <t>Undefined, unclear or confusing questions</t>
  </si>
  <si>
    <t xml:space="preserve">e) Maintain consistency  in components of survey answer options. </t>
  </si>
  <si>
    <t>cCc Student Survey Summary</t>
  </si>
  <si>
    <t>1. Overview</t>
  </si>
  <si>
    <t>2. Move the Needle from Red (1-Ponters and 2-Pointers) to Neutral (3-Pointers) to Good (4-Pointers) to Great (5 Pointers)</t>
  </si>
  <si>
    <t>See "2. Priority Combined" tab</t>
  </si>
  <si>
    <t xml:space="preserve">Definition:  40.0% or higher in 3 Pointers   </t>
  </si>
  <si>
    <t>Definition: 40.0%  or more in 1-Pointers and/or 2-Pointers AND/OR 80% or more in 3 Pointers and 4 Pointers</t>
  </si>
  <si>
    <t>Priority - Highest (Sample size = 64)</t>
  </si>
  <si>
    <t>Priority - High (Sample size = 74)</t>
  </si>
  <si>
    <t>Priority - Medium (Sample size = 177)</t>
  </si>
  <si>
    <t xml:space="preserve">Definition:  40.0% or higher in 4 Pointers   </t>
  </si>
  <si>
    <t xml:space="preserve">Core Subject Matter: Faculty </t>
  </si>
  <si>
    <t>Core Subject Matter: Online</t>
  </si>
  <si>
    <t xml:space="preserve">Core Subject Matter: Library </t>
  </si>
  <si>
    <t>Q#</t>
  </si>
  <si>
    <t>Description</t>
  </si>
  <si>
    <t>Concern</t>
  </si>
  <si>
    <t>Counseling</t>
  </si>
  <si>
    <t>Timeliness</t>
  </si>
  <si>
    <t>Resolution</t>
  </si>
  <si>
    <t>Requirement</t>
  </si>
  <si>
    <t>Online usage</t>
  </si>
  <si>
    <t>Helpfulness</t>
  </si>
  <si>
    <t>Supportiveness</t>
  </si>
  <si>
    <t>Component Example  2.</t>
  </si>
  <si>
    <t>Component Example  1.</t>
  </si>
  <si>
    <t>d) For all the activities, whether planned, scheduled and/or validated, build quantifiable metrics based on the expected outcomes included in the CCC Strategy.</t>
  </si>
  <si>
    <t>e) Set quantifiable targets, milestones and overall Goal.</t>
  </si>
  <si>
    <t>f) Build survey questions that help measure metrics using the identified components or additional components aligned with the CCC Strategy.</t>
  </si>
  <si>
    <t>g) Examine the current data (See SUMMARY tab) findings, and benchmark actuals vs. targets.</t>
  </si>
  <si>
    <t>j) Build an execution plan for the resolution.</t>
  </si>
  <si>
    <t>h) Run Gap Analysis/ Root Cause Analysis.</t>
  </si>
  <si>
    <t>k) Execute in small areas and in scale.</t>
  </si>
  <si>
    <t>l) Validate and document the executed process and results.</t>
  </si>
  <si>
    <t>m) If successful, standardize the process for replication. If not, run analysis where/how failed, and document as lessons learned.</t>
  </si>
  <si>
    <t>n) Replicate the process and best practices</t>
  </si>
  <si>
    <t>o) Expand the areas in bigger scale, and apply the best practices by following the priority mentioned above.</t>
  </si>
  <si>
    <t>3. Summary and Conclusion</t>
  </si>
  <si>
    <t xml:space="preserve">1) Build solid survey questions </t>
  </si>
  <si>
    <t>2) Increase participation of respondents</t>
  </si>
  <si>
    <t>3) Create actionable items for Continuous Improvement Plan</t>
  </si>
  <si>
    <t>c) Benchmark and measure for reporting and updates with stakeholders.</t>
  </si>
  <si>
    <t>Develop a robust marketing strategy and execution plan to promote more participation. Participation rate and scores are intimately correlated.</t>
  </si>
  <si>
    <t>a) Across the classes, Faculty, library and Online are the top Core Subject Matters that CC Students responded 1s, 2s, 3s and 4s to. Focus on those top 3 areas from High to Medium priority (See below) and make improvements; Mitigate current risks and make gradual but solid progress.</t>
  </si>
  <si>
    <r>
      <t xml:space="preserve">a) Review the  questions, and dissect subject matters into granular level of components fir the top Subject Matters. See examples </t>
    </r>
    <r>
      <rPr>
        <b/>
        <sz val="11"/>
        <color theme="9"/>
        <rFont val="Calibri"/>
        <family val="2"/>
        <scheme val="minor"/>
      </rPr>
      <t>below.</t>
    </r>
    <r>
      <rPr>
        <b/>
        <sz val="11"/>
        <rFont val="Calibri"/>
        <family val="2"/>
        <scheme val="minor"/>
      </rPr>
      <t xml:space="preserve"> </t>
    </r>
  </si>
  <si>
    <t>Tutoring</t>
  </si>
  <si>
    <t>b) Verify if there have been any activities planned, scheduled, conducted, and/or documented around the identified component(s).</t>
  </si>
  <si>
    <t>c) If there have been verifiable (or verified) activities, validate and document whether those activities were aligned with the CCC's Continuous Performance Improvement Strategy.</t>
  </si>
  <si>
    <t>i) Build countermeasures that resolve/eliminate the root causes based on the Root Cause and Gap Analyses.</t>
  </si>
  <si>
    <t>Overall CCC Students scored mid-range between 3.0 and 4.0. To be in alignment with CCC;s Continuous Performance Improvement Strategy, the following are the areas of opportunity that CCC should focus:</t>
  </si>
  <si>
    <t>a) Utilize data points (Core Subject Matters) and its findings; focus on making incremental and methodical improvements in the order from 1s and 2s to 3s; 3s to 4s; 4s to 5s at a time</t>
  </si>
</sst>
</file>

<file path=xl/styles.xml><?xml version="1.0" encoding="utf-8"?>
<styleSheet xmlns="http://schemas.openxmlformats.org/spreadsheetml/2006/main">
  <numFmts count="4">
    <numFmt numFmtId="43" formatCode="_(* #,##0.00_);_(* \(#,##0.00\);_(* &quot;-&quot;??_);_(@_)"/>
    <numFmt numFmtId="164" formatCode="0.0%"/>
    <numFmt numFmtId="165" formatCode="0.0"/>
    <numFmt numFmtId="166" formatCode="_(* #,##0.0_);_(* \(#,##0.0\);_(* &quot;-&quot;??_);_(@_)"/>
  </numFmts>
  <fonts count="66">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Calibri"/>
      <family val="2"/>
    </font>
    <font>
      <sz val="8"/>
      <name val="Calibri"/>
      <family val="2"/>
      <scheme val="minor"/>
    </font>
    <font>
      <b/>
      <sz val="11"/>
      <color theme="1"/>
      <name val="Calibri"/>
      <family val="2"/>
    </font>
    <font>
      <sz val="11"/>
      <name val="Calibri"/>
      <family val="2"/>
    </font>
    <font>
      <b/>
      <sz val="11"/>
      <name val="Calibri"/>
      <family val="2"/>
    </font>
    <font>
      <b/>
      <sz val="16"/>
      <color theme="1"/>
      <name val="Calibri"/>
      <family val="2"/>
    </font>
    <font>
      <b/>
      <sz val="12"/>
      <color theme="1"/>
      <name val="Calibri"/>
      <family val="2"/>
      <scheme val="minor"/>
    </font>
    <font>
      <b/>
      <u/>
      <sz val="18"/>
      <color theme="1"/>
      <name val="Calibri"/>
      <family val="2"/>
      <scheme val="minor"/>
    </font>
    <font>
      <sz val="11"/>
      <color theme="0"/>
      <name val="Calibri"/>
      <family val="2"/>
    </font>
    <font>
      <b/>
      <sz val="11"/>
      <name val="Calibri"/>
      <family val="2"/>
      <scheme val="minor"/>
    </font>
    <font>
      <sz val="11"/>
      <name val="Calibri"/>
      <family val="2"/>
      <scheme val="minor"/>
    </font>
    <font>
      <b/>
      <sz val="12"/>
      <name val="Calibri"/>
      <family val="2"/>
      <scheme val="minor"/>
    </font>
    <font>
      <sz val="16"/>
      <name val="Calibri"/>
      <family val="2"/>
    </font>
    <font>
      <b/>
      <sz val="16"/>
      <name val="Calibri"/>
      <family val="2"/>
    </font>
    <font>
      <b/>
      <sz val="14"/>
      <name val="Calibri"/>
      <family val="2"/>
      <scheme val="minor"/>
    </font>
    <font>
      <sz val="14"/>
      <name val="Calibri"/>
      <family val="2"/>
      <scheme val="minor"/>
    </font>
    <font>
      <sz val="20"/>
      <name val="Calibri"/>
      <family val="2"/>
    </font>
    <font>
      <sz val="12"/>
      <name val="Calibri"/>
      <family val="2"/>
    </font>
    <font>
      <sz val="13"/>
      <color rgb="FF323130"/>
      <name val="Calibri"/>
      <family val="2"/>
      <scheme val="minor"/>
    </font>
    <font>
      <b/>
      <sz val="10"/>
      <color theme="1"/>
      <name val="Calibri"/>
      <family val="2"/>
      <scheme val="minor"/>
    </font>
    <font>
      <sz val="10"/>
      <name val="Calibri"/>
      <family val="2"/>
    </font>
    <font>
      <b/>
      <sz val="14"/>
      <name val="Calibri"/>
      <family val="2"/>
    </font>
    <font>
      <b/>
      <sz val="14"/>
      <color theme="1"/>
      <name val="Calibri"/>
      <family val="2"/>
      <scheme val="minor"/>
    </font>
    <font>
      <b/>
      <sz val="18"/>
      <color theme="1"/>
      <name val="Calibri"/>
      <family val="2"/>
      <scheme val="minor"/>
    </font>
    <font>
      <sz val="11"/>
      <color rgb="FF323130"/>
      <name val="Calibri"/>
      <family val="2"/>
      <scheme val="minor"/>
    </font>
    <font>
      <b/>
      <sz val="18"/>
      <color rgb="FF222222"/>
      <name val="Segoe UI"/>
      <family val="2"/>
    </font>
    <font>
      <u/>
      <sz val="11"/>
      <color theme="10"/>
      <name val="Calibri"/>
      <family val="2"/>
      <scheme val="minor"/>
    </font>
    <font>
      <u/>
      <sz val="11"/>
      <color rgb="FF262626"/>
      <name val="Calibri"/>
      <family val="2"/>
    </font>
    <font>
      <b/>
      <sz val="11"/>
      <color theme="0"/>
      <name val="Calibri"/>
      <family val="2"/>
    </font>
    <font>
      <b/>
      <sz val="14"/>
      <color rgb="FFFF0000"/>
      <name val="Calibri"/>
      <family val="2"/>
    </font>
    <font>
      <b/>
      <sz val="12"/>
      <name val="Calibri"/>
      <family val="2"/>
    </font>
    <font>
      <sz val="11"/>
      <color rgb="FFFF0000"/>
      <name val="Calibri"/>
      <family val="2"/>
    </font>
    <font>
      <b/>
      <sz val="11"/>
      <color theme="0"/>
      <name val="Calibri"/>
      <family val="2"/>
      <scheme val="minor"/>
    </font>
    <font>
      <sz val="13"/>
      <color theme="5"/>
      <name val="Segoe UI"/>
      <family val="2"/>
    </font>
    <font>
      <sz val="11"/>
      <color theme="5"/>
      <name val="Segoe UI"/>
      <family val="2"/>
    </font>
    <font>
      <sz val="11"/>
      <color theme="5"/>
      <name val="Calibri"/>
      <family val="2"/>
      <scheme val="minor"/>
    </font>
    <font>
      <b/>
      <sz val="13"/>
      <color theme="0"/>
      <name val="Calibri"/>
      <family val="2"/>
      <scheme val="minor"/>
    </font>
    <font>
      <sz val="13"/>
      <name val="Calibri"/>
      <family val="2"/>
      <scheme val="minor"/>
    </font>
    <font>
      <b/>
      <sz val="11"/>
      <color rgb="FF222222"/>
      <name val="Segoe UI"/>
      <family val="2"/>
    </font>
    <font>
      <b/>
      <sz val="16"/>
      <color theme="0"/>
      <name val="Calibri"/>
      <family val="2"/>
    </font>
    <font>
      <sz val="14"/>
      <color theme="1"/>
      <name val="Calibri"/>
      <family val="2"/>
      <scheme val="minor"/>
    </font>
    <font>
      <sz val="12"/>
      <color theme="1"/>
      <name val="Calibri"/>
      <family val="2"/>
      <scheme val="minor"/>
    </font>
    <font>
      <i/>
      <sz val="11"/>
      <name val="Calibri"/>
      <family val="2"/>
      <scheme val="minor"/>
    </font>
    <font>
      <i/>
      <sz val="11"/>
      <color rgb="FF323130"/>
      <name val="Calibri"/>
      <family val="2"/>
      <scheme val="minor"/>
    </font>
    <font>
      <i/>
      <sz val="11"/>
      <color theme="1"/>
      <name val="Calibri"/>
      <family val="2"/>
      <scheme val="minor"/>
    </font>
    <font>
      <b/>
      <i/>
      <sz val="11"/>
      <color theme="1"/>
      <name val="Calibri"/>
      <family val="2"/>
      <scheme val="minor"/>
    </font>
    <font>
      <b/>
      <u/>
      <sz val="18"/>
      <name val="Segoe UI"/>
      <family val="2"/>
    </font>
    <font>
      <b/>
      <i/>
      <sz val="14"/>
      <color theme="1"/>
      <name val="Calibri"/>
      <family val="2"/>
      <scheme val="minor"/>
    </font>
    <font>
      <i/>
      <sz val="14"/>
      <color theme="1"/>
      <name val="Calibri"/>
      <family val="2"/>
      <scheme val="minor"/>
    </font>
    <font>
      <b/>
      <i/>
      <u/>
      <sz val="11"/>
      <color theme="4"/>
      <name val="Calibri"/>
      <family val="2"/>
      <scheme val="minor"/>
    </font>
    <font>
      <b/>
      <i/>
      <sz val="11"/>
      <color theme="4"/>
      <name val="Calibri"/>
      <family val="2"/>
      <scheme val="minor"/>
    </font>
    <font>
      <b/>
      <i/>
      <u/>
      <sz val="11"/>
      <color theme="10"/>
      <name val="Calibri"/>
      <family val="2"/>
      <scheme val="minor"/>
    </font>
    <font>
      <b/>
      <sz val="11"/>
      <color rgb="FFFF0000"/>
      <name val="Calibri"/>
      <family val="2"/>
      <scheme val="minor"/>
    </font>
    <font>
      <b/>
      <sz val="16"/>
      <color theme="1"/>
      <name val="Calibri"/>
      <family val="2"/>
      <scheme val="minor"/>
    </font>
    <font>
      <b/>
      <sz val="12"/>
      <color theme="4"/>
      <name val="Calibri"/>
      <family val="2"/>
      <scheme val="minor"/>
    </font>
    <font>
      <b/>
      <sz val="12"/>
      <color theme="9"/>
      <name val="Calibri"/>
      <family val="2"/>
      <scheme val="minor"/>
    </font>
    <font>
      <b/>
      <sz val="12"/>
      <color rgb="FFFF0000"/>
      <name val="Calibri"/>
      <family val="2"/>
      <scheme val="minor"/>
    </font>
    <font>
      <i/>
      <sz val="11"/>
      <name val="Calibri"/>
      <family val="2"/>
    </font>
    <font>
      <sz val="11"/>
      <color rgb="FFFF0000"/>
      <name val="Calibri"/>
      <family val="2"/>
      <scheme val="minor"/>
    </font>
    <font>
      <b/>
      <sz val="11"/>
      <color theme="9"/>
      <name val="Calibri"/>
      <family val="2"/>
      <scheme val="minor"/>
    </font>
    <font>
      <sz val="14"/>
      <name val="Calibri"/>
      <family val="2"/>
    </font>
    <font>
      <sz val="12"/>
      <name val="Calibri"/>
      <family val="2"/>
      <scheme val="minor"/>
    </font>
  </fonts>
  <fills count="1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bgColor indexed="64"/>
      </patternFill>
    </fill>
    <fill>
      <patternFill patternType="solid">
        <fgColor theme="8" tint="0.79998168889431442"/>
        <bgColor indexed="64"/>
      </patternFill>
    </fill>
    <fill>
      <patternFill patternType="solid">
        <fgColor theme="5"/>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bgColor indexed="64"/>
      </patternFill>
    </fill>
    <fill>
      <patternFill patternType="solid">
        <fgColor theme="2" tint="-9.9978637043366805E-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s>
  <cellStyleXfs count="4">
    <xf numFmtId="0" fontId="0" fillId="0" borderId="0"/>
    <xf numFmtId="9" fontId="1" fillId="0" borderId="0" applyFont="0" applyFill="0" applyBorder="0" applyAlignment="0" applyProtection="0"/>
    <xf numFmtId="0" fontId="30" fillId="0" borderId="0" applyNumberFormat="0" applyFill="0" applyBorder="0" applyAlignment="0" applyProtection="0"/>
    <xf numFmtId="43" fontId="1" fillId="0" borderId="0" applyFont="0" applyFill="0" applyBorder="0" applyAlignment="0" applyProtection="0"/>
  </cellStyleXfs>
  <cellXfs count="789">
    <xf numFmtId="0" fontId="0" fillId="0" borderId="0" xfId="0"/>
    <xf numFmtId="0" fontId="7" fillId="3" borderId="0" xfId="0" applyFont="1" applyFill="1" applyAlignment="1">
      <alignment horizontal="left" vertical="top"/>
    </xf>
    <xf numFmtId="0" fontId="0" fillId="3" borderId="0" xfId="0" applyFill="1" applyAlignment="1">
      <alignment vertical="top"/>
    </xf>
    <xf numFmtId="0" fontId="4" fillId="3" borderId="0" xfId="0" applyFont="1" applyFill="1" applyAlignment="1">
      <alignment vertical="top"/>
    </xf>
    <xf numFmtId="0" fontId="7" fillId="0" borderId="0" xfId="0" applyFont="1"/>
    <xf numFmtId="0" fontId="7" fillId="0" borderId="0" xfId="0" applyFont="1" applyAlignment="1">
      <alignment wrapText="1"/>
    </xf>
    <xf numFmtId="0" fontId="20" fillId="0" borderId="0" xfId="0" applyFont="1"/>
    <xf numFmtId="0" fontId="21" fillId="0" borderId="0" xfId="0" applyFont="1" applyAlignment="1">
      <alignment horizontal="center" vertical="center"/>
    </xf>
    <xf numFmtId="0" fontId="7" fillId="0" borderId="3" xfId="0" applyFont="1" applyBorder="1" applyAlignment="1">
      <alignment wrapText="1"/>
    </xf>
    <xf numFmtId="0" fontId="7" fillId="0" borderId="3" xfId="0" applyFont="1" applyBorder="1"/>
    <xf numFmtId="164" fontId="8" fillId="0" borderId="3" xfId="1" applyNumberFormat="1" applyFont="1" applyBorder="1" applyAlignment="1">
      <alignment wrapText="1"/>
    </xf>
    <xf numFmtId="0" fontId="7" fillId="0" borderId="1" xfId="0" applyFont="1" applyBorder="1" applyAlignment="1">
      <alignment wrapText="1"/>
    </xf>
    <xf numFmtId="0" fontId="7" fillId="0" borderId="1" xfId="0" applyFont="1" applyBorder="1"/>
    <xf numFmtId="164" fontId="8" fillId="0" borderId="1" xfId="1" applyNumberFormat="1" applyFont="1" applyBorder="1" applyAlignment="1">
      <alignment wrapText="1"/>
    </xf>
    <xf numFmtId="0" fontId="7" fillId="0" borderId="6" xfId="0" applyFont="1" applyBorder="1"/>
    <xf numFmtId="0" fontId="7" fillId="0" borderId="6" xfId="0" applyFont="1" applyBorder="1" applyAlignment="1">
      <alignment wrapText="1"/>
    </xf>
    <xf numFmtId="164" fontId="8" fillId="0" borderId="6" xfId="1" applyNumberFormat="1" applyFont="1" applyBorder="1" applyAlignment="1">
      <alignment wrapText="1"/>
    </xf>
    <xf numFmtId="0" fontId="7" fillId="3" borderId="0" xfId="0" applyFont="1" applyFill="1" applyAlignment="1">
      <alignment horizontal="center" vertical="center"/>
    </xf>
    <xf numFmtId="0" fontId="7" fillId="3" borderId="0" xfId="0" applyFont="1" applyFill="1"/>
    <xf numFmtId="0" fontId="7" fillId="3" borderId="0" xfId="0" applyFont="1" applyFill="1" applyAlignment="1">
      <alignment wrapText="1"/>
    </xf>
    <xf numFmtId="0" fontId="21" fillId="2" borderId="11" xfId="0" applyFont="1" applyFill="1" applyBorder="1" applyAlignment="1">
      <alignment horizontal="center" vertical="center" wrapText="1"/>
    </xf>
    <xf numFmtId="0" fontId="7" fillId="0" borderId="9" xfId="0" applyFont="1" applyBorder="1" applyAlignment="1">
      <alignment wrapText="1"/>
    </xf>
    <xf numFmtId="0" fontId="7" fillId="0" borderId="12" xfId="0" applyFont="1" applyBorder="1" applyAlignment="1">
      <alignment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7" fillId="0" borderId="3" xfId="0" applyFont="1" applyBorder="1" applyAlignment="1">
      <alignment horizontal="left" vertical="top"/>
    </xf>
    <xf numFmtId="0" fontId="0" fillId="0" borderId="0" xfId="0" applyAlignment="1">
      <alignment horizontal="center" vertical="center"/>
    </xf>
    <xf numFmtId="0" fontId="0" fillId="0" borderId="0" xfId="0"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4" xfId="0" applyFont="1" applyBorder="1"/>
    <xf numFmtId="0" fontId="7" fillId="0" borderId="5" xfId="0" applyFont="1" applyBorder="1"/>
    <xf numFmtId="0" fontId="7" fillId="0" borderId="20" xfId="0" applyFont="1" applyBorder="1"/>
    <xf numFmtId="0" fontId="23" fillId="2" borderId="10"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4" fillId="2" borderId="13"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7" xfId="0" applyFont="1" applyFill="1" applyBorder="1" applyAlignment="1">
      <alignment horizontal="center" vertical="center" wrapText="1"/>
    </xf>
    <xf numFmtId="0" fontId="24" fillId="0" borderId="0" xfId="0" applyFont="1" applyAlignment="1">
      <alignment horizontal="center" vertical="center"/>
    </xf>
    <xf numFmtId="0" fontId="7" fillId="6" borderId="1" xfId="0" applyFont="1" applyFill="1" applyBorder="1" applyAlignment="1">
      <alignment horizontal="left" vertical="top" wrapText="1"/>
    </xf>
    <xf numFmtId="0" fontId="7" fillId="6" borderId="1" xfId="0" applyFont="1" applyFill="1" applyBorder="1"/>
    <xf numFmtId="0" fontId="7" fillId="0" borderId="23" xfId="0" applyFont="1" applyBorder="1" applyAlignment="1">
      <alignment horizontal="center" vertical="center"/>
    </xf>
    <xf numFmtId="0" fontId="7" fillId="0" borderId="9" xfId="0" applyFont="1" applyBorder="1"/>
    <xf numFmtId="164" fontId="8" fillId="0" borderId="9" xfId="1" applyNumberFormat="1" applyFont="1" applyBorder="1" applyAlignment="1">
      <alignment wrapText="1"/>
    </xf>
    <xf numFmtId="0" fontId="24" fillId="2" borderId="24" xfId="0" applyFont="1" applyFill="1" applyBorder="1" applyAlignment="1">
      <alignment horizontal="center" vertical="center"/>
    </xf>
    <xf numFmtId="0" fontId="7" fillId="0" borderId="0" xfId="0" applyFont="1" applyAlignment="1">
      <alignment horizontal="center" vertical="center"/>
    </xf>
    <xf numFmtId="0" fontId="7" fillId="0" borderId="21" xfId="0" applyFont="1" applyBorder="1" applyAlignment="1">
      <alignment horizontal="center" vertical="center"/>
    </xf>
    <xf numFmtId="0" fontId="7" fillId="0" borderId="2" xfId="0" applyFont="1" applyBorder="1"/>
    <xf numFmtId="164" fontId="8" fillId="0" borderId="17" xfId="1" applyNumberFormat="1" applyFont="1" applyBorder="1" applyAlignment="1">
      <alignment wrapText="1"/>
    </xf>
    <xf numFmtId="164" fontId="8" fillId="0" borderId="18" xfId="1" applyNumberFormat="1" applyFont="1" applyBorder="1" applyAlignment="1">
      <alignment wrapText="1"/>
    </xf>
    <xf numFmtId="0" fontId="7" fillId="0" borderId="26" xfId="0" applyFont="1" applyBorder="1"/>
    <xf numFmtId="164" fontId="8" fillId="0" borderId="19" xfId="1" applyNumberFormat="1" applyFont="1" applyBorder="1" applyAlignment="1">
      <alignment wrapText="1"/>
    </xf>
    <xf numFmtId="0" fontId="7" fillId="0" borderId="17"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xf numFmtId="0" fontId="7" fillId="0" borderId="28" xfId="0" applyFont="1" applyBorder="1" applyAlignment="1">
      <alignment wrapText="1"/>
    </xf>
    <xf numFmtId="164" fontId="8" fillId="0" borderId="28" xfId="1" applyNumberFormat="1" applyFont="1" applyBorder="1" applyAlignment="1">
      <alignment wrapText="1"/>
    </xf>
    <xf numFmtId="0" fontId="7" fillId="0" borderId="1" xfId="0" applyFont="1" applyBorder="1" applyAlignment="1">
      <alignment horizontal="center" vertical="center"/>
    </xf>
    <xf numFmtId="0" fontId="22" fillId="0" borderId="1" xfId="0" applyFont="1" applyBorder="1"/>
    <xf numFmtId="0" fontId="7" fillId="0" borderId="3" xfId="0" applyFont="1" applyBorder="1" applyAlignment="1">
      <alignment horizontal="center" vertical="center"/>
    </xf>
    <xf numFmtId="0" fontId="22" fillId="0" borderId="3" xfId="0" applyFont="1" applyBorder="1"/>
    <xf numFmtId="0" fontId="7" fillId="0" borderId="6" xfId="0" applyFont="1" applyBorder="1" applyAlignment="1">
      <alignment horizontal="center" vertical="center"/>
    </xf>
    <xf numFmtId="0" fontId="23" fillId="2" borderId="8"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7" fillId="6" borderId="1" xfId="0" applyFont="1" applyFill="1" applyBorder="1" applyAlignment="1">
      <alignment wrapText="1"/>
    </xf>
    <xf numFmtId="164" fontId="8" fillId="6" borderId="1" xfId="1" applyNumberFormat="1" applyFont="1" applyFill="1" applyBorder="1" applyAlignment="1">
      <alignment wrapText="1"/>
    </xf>
    <xf numFmtId="0" fontId="7" fillId="6" borderId="0" xfId="0" applyFont="1" applyFill="1"/>
    <xf numFmtId="0" fontId="7" fillId="0" borderId="9" xfId="0" applyFont="1" applyBorder="1" applyAlignment="1">
      <alignment horizontal="left" vertical="top"/>
    </xf>
    <xf numFmtId="0" fontId="7" fillId="0" borderId="6" xfId="0" applyFont="1" applyBorder="1" applyAlignment="1">
      <alignment horizontal="left" vertical="top" wrapText="1"/>
    </xf>
    <xf numFmtId="0" fontId="7" fillId="6" borderId="5" xfId="0" applyFont="1" applyFill="1" applyBorder="1"/>
    <xf numFmtId="0" fontId="7" fillId="6" borderId="6" xfId="0" applyFont="1" applyFill="1" applyBorder="1" applyAlignment="1">
      <alignment horizontal="center" vertical="center"/>
    </xf>
    <xf numFmtId="0" fontId="7" fillId="6" borderId="6" xfId="0" applyFont="1" applyFill="1" applyBorder="1" applyAlignment="1">
      <alignment horizontal="left" vertical="top"/>
    </xf>
    <xf numFmtId="0" fontId="7" fillId="6" borderId="6" xfId="0" applyFont="1" applyFill="1" applyBorder="1"/>
    <xf numFmtId="0" fontId="7" fillId="6" borderId="6" xfId="0" applyFont="1" applyFill="1" applyBorder="1" applyAlignment="1">
      <alignment wrapText="1"/>
    </xf>
    <xf numFmtId="164" fontId="8" fillId="6" borderId="6" xfId="1" applyNumberFormat="1" applyFont="1" applyFill="1" applyBorder="1" applyAlignment="1">
      <alignment wrapText="1"/>
    </xf>
    <xf numFmtId="0" fontId="7" fillId="6" borderId="4" xfId="0" applyFont="1" applyFill="1" applyBorder="1"/>
    <xf numFmtId="0" fontId="7" fillId="6" borderId="1" xfId="0" applyFont="1" applyFill="1" applyBorder="1" applyAlignment="1">
      <alignment horizontal="center" vertical="center"/>
    </xf>
    <xf numFmtId="0" fontId="25" fillId="3" borderId="0" xfId="0" applyFont="1" applyFill="1"/>
    <xf numFmtId="0" fontId="7" fillId="0" borderId="30" xfId="0" applyFont="1" applyBorder="1" applyAlignment="1">
      <alignment horizontal="left" vertical="top"/>
    </xf>
    <xf numFmtId="0" fontId="7" fillId="0" borderId="31" xfId="0" applyFont="1" applyBorder="1" applyAlignment="1">
      <alignment horizontal="left" vertical="top" wrapText="1"/>
    </xf>
    <xf numFmtId="0" fontId="7" fillId="0" borderId="32" xfId="0" applyFont="1" applyBorder="1" applyAlignment="1">
      <alignment horizontal="left" vertical="top" wrapText="1"/>
    </xf>
    <xf numFmtId="164" fontId="8" fillId="0" borderId="21" xfId="1" applyNumberFormat="1" applyFont="1" applyBorder="1" applyAlignment="1">
      <alignment wrapText="1"/>
    </xf>
    <xf numFmtId="0" fontId="21" fillId="2" borderId="10" xfId="0" applyFont="1" applyFill="1" applyBorder="1" applyAlignment="1">
      <alignment horizontal="center" vertical="center" wrapText="1"/>
    </xf>
    <xf numFmtId="0" fontId="24" fillId="7" borderId="7" xfId="0" applyFont="1" applyFill="1" applyBorder="1" applyAlignment="1">
      <alignment horizontal="center" vertical="center"/>
    </xf>
    <xf numFmtId="0" fontId="26" fillId="0" borderId="0" xfId="0" applyFont="1"/>
    <xf numFmtId="0" fontId="27" fillId="0" borderId="0" xfId="0" applyFont="1"/>
    <xf numFmtId="0" fontId="7" fillId="0" borderId="9" xfId="0" applyFont="1" applyBorder="1" applyAlignment="1">
      <alignment horizontal="center" vertical="center"/>
    </xf>
    <xf numFmtId="0" fontId="22" fillId="0" borderId="9" xfId="0" applyFont="1" applyBorder="1"/>
    <xf numFmtId="0" fontId="7" fillId="0" borderId="34" xfId="0" applyFont="1" applyBorder="1"/>
    <xf numFmtId="0" fontId="7" fillId="6" borderId="28" xfId="0" applyFont="1" applyFill="1" applyBorder="1" applyAlignment="1">
      <alignment horizontal="center" vertical="center"/>
    </xf>
    <xf numFmtId="0" fontId="7" fillId="6" borderId="28" xfId="0" applyFont="1" applyFill="1" applyBorder="1" applyAlignment="1">
      <alignment horizontal="left" vertical="top"/>
    </xf>
    <xf numFmtId="0" fontId="7" fillId="6" borderId="28" xfId="0" applyFont="1" applyFill="1" applyBorder="1"/>
    <xf numFmtId="0" fontId="7" fillId="6" borderId="28" xfId="0" applyFont="1" applyFill="1" applyBorder="1" applyAlignment="1">
      <alignment wrapText="1"/>
    </xf>
    <xf numFmtId="164" fontId="8" fillId="6" borderId="28" xfId="1" applyNumberFormat="1" applyFont="1" applyFill="1" applyBorder="1" applyAlignment="1">
      <alignment wrapText="1"/>
    </xf>
    <xf numFmtId="0" fontId="7" fillId="0" borderId="28" xfId="0" applyFont="1" applyBorder="1" applyAlignment="1">
      <alignment horizontal="center" vertical="center"/>
    </xf>
    <xf numFmtId="0" fontId="7" fillId="0" borderId="28" xfId="0" applyFont="1" applyBorder="1" applyAlignment="1">
      <alignment horizontal="left" vertical="top" wrapText="1"/>
    </xf>
    <xf numFmtId="164" fontId="8" fillId="0" borderId="35" xfId="1" applyNumberFormat="1" applyFont="1" applyBorder="1" applyAlignment="1">
      <alignment wrapText="1"/>
    </xf>
    <xf numFmtId="0" fontId="7" fillId="3" borderId="2" xfId="0" applyFont="1" applyFill="1" applyBorder="1"/>
    <xf numFmtId="0" fontId="7" fillId="3" borderId="3" xfId="0" applyFont="1" applyFill="1" applyBorder="1" applyAlignment="1">
      <alignment horizontal="center" vertical="center"/>
    </xf>
    <xf numFmtId="0" fontId="22" fillId="3" borderId="3" xfId="0" applyFont="1" applyFill="1" applyBorder="1"/>
    <xf numFmtId="0" fontId="7" fillId="3" borderId="1" xfId="0" applyFont="1" applyFill="1" applyBorder="1"/>
    <xf numFmtId="0" fontId="7" fillId="3" borderId="3" xfId="0" applyFont="1" applyFill="1" applyBorder="1" applyAlignment="1">
      <alignment wrapText="1"/>
    </xf>
    <xf numFmtId="164" fontId="8" fillId="3" borderId="3" xfId="1" applyNumberFormat="1" applyFont="1" applyFill="1" applyBorder="1" applyAlignment="1">
      <alignment wrapText="1"/>
    </xf>
    <xf numFmtId="0" fontId="7" fillId="3" borderId="4" xfId="0" applyFont="1" applyFill="1" applyBorder="1"/>
    <xf numFmtId="0" fontId="7" fillId="3" borderId="1" xfId="0" applyFont="1" applyFill="1" applyBorder="1" applyAlignment="1">
      <alignment horizontal="center" vertical="center"/>
    </xf>
    <xf numFmtId="0" fontId="22" fillId="3" borderId="1" xfId="0" applyFont="1" applyFill="1" applyBorder="1"/>
    <xf numFmtId="0" fontId="7" fillId="3" borderId="1" xfId="0" applyFont="1" applyFill="1" applyBorder="1" applyAlignment="1">
      <alignment wrapText="1"/>
    </xf>
    <xf numFmtId="164" fontId="8" fillId="3" borderId="1" xfId="1" applyNumberFormat="1" applyFont="1" applyFill="1" applyBorder="1" applyAlignment="1">
      <alignment wrapText="1"/>
    </xf>
    <xf numFmtId="0" fontId="7" fillId="3" borderId="1" xfId="0" applyFont="1" applyFill="1" applyBorder="1" applyAlignment="1">
      <alignment horizontal="left" vertical="top"/>
    </xf>
    <xf numFmtId="0" fontId="7" fillId="3" borderId="1" xfId="0" applyFont="1" applyFill="1" applyBorder="1" applyAlignment="1">
      <alignment horizontal="left" vertical="top" wrapText="1"/>
    </xf>
    <xf numFmtId="0" fontId="7" fillId="3" borderId="20" xfId="0" applyFont="1" applyFill="1" applyBorder="1"/>
    <xf numFmtId="0" fontId="7" fillId="3" borderId="9" xfId="0" applyFont="1" applyFill="1" applyBorder="1" applyAlignment="1">
      <alignment horizontal="center" vertical="center"/>
    </xf>
    <xf numFmtId="0" fontId="22" fillId="3" borderId="9" xfId="0" applyFont="1" applyFill="1" applyBorder="1"/>
    <xf numFmtId="0" fontId="7" fillId="3" borderId="9" xfId="0" applyFont="1" applyFill="1" applyBorder="1" applyAlignment="1">
      <alignment wrapText="1"/>
    </xf>
    <xf numFmtId="164" fontId="8" fillId="3" borderId="9" xfId="1" applyNumberFormat="1" applyFont="1" applyFill="1" applyBorder="1" applyAlignment="1">
      <alignment wrapText="1"/>
    </xf>
    <xf numFmtId="0" fontId="7" fillId="3" borderId="9" xfId="0" applyFont="1" applyFill="1" applyBorder="1"/>
    <xf numFmtId="0" fontId="7" fillId="3" borderId="3" xfId="0" applyFont="1" applyFill="1" applyBorder="1"/>
    <xf numFmtId="0" fontId="7" fillId="0" borderId="36" xfId="0" applyFont="1" applyBorder="1"/>
    <xf numFmtId="0" fontId="7" fillId="0" borderId="37" xfId="0" applyFont="1" applyBorder="1"/>
    <xf numFmtId="0" fontId="7" fillId="0" borderId="38" xfId="0" applyFont="1" applyBorder="1"/>
    <xf numFmtId="0" fontId="7" fillId="0" borderId="42" xfId="0" applyFont="1" applyBorder="1" applyAlignment="1">
      <alignment horizontal="left" vertical="top"/>
    </xf>
    <xf numFmtId="0" fontId="21" fillId="2" borderId="22" xfId="0" applyFont="1" applyFill="1" applyBorder="1" applyAlignment="1">
      <alignment horizontal="center" vertical="center" wrapText="1"/>
    </xf>
    <xf numFmtId="0" fontId="21" fillId="2" borderId="33" xfId="0" applyFont="1" applyFill="1" applyBorder="1" applyAlignment="1">
      <alignment horizontal="center" vertical="center"/>
    </xf>
    <xf numFmtId="0" fontId="7" fillId="0" borderId="44" xfId="0" applyFont="1" applyBorder="1" applyAlignment="1">
      <alignment horizontal="left" vertical="top"/>
    </xf>
    <xf numFmtId="0" fontId="7" fillId="0" borderId="44" xfId="0" applyFont="1" applyBorder="1" applyAlignment="1">
      <alignment horizontal="left" vertical="top" wrapText="1"/>
    </xf>
    <xf numFmtId="0" fontId="0" fillId="4" borderId="2" xfId="0" applyFill="1" applyBorder="1"/>
    <xf numFmtId="0" fontId="0" fillId="0" borderId="17" xfId="0" applyBorder="1"/>
    <xf numFmtId="0" fontId="0" fillId="4" borderId="4" xfId="0" applyFill="1" applyBorder="1"/>
    <xf numFmtId="0" fontId="0" fillId="0" borderId="18" xfId="0" applyBorder="1"/>
    <xf numFmtId="0" fontId="0" fillId="4" borderId="5" xfId="0" applyFill="1" applyBorder="1"/>
    <xf numFmtId="0" fontId="0" fillId="0" borderId="19" xfId="0" applyBorder="1"/>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0" fillId="4" borderId="20" xfId="0" applyFill="1" applyBorder="1"/>
    <xf numFmtId="0" fontId="0" fillId="3" borderId="9" xfId="0" applyFill="1" applyBorder="1" applyAlignment="1">
      <alignment horizontal="center" vertical="center"/>
    </xf>
    <xf numFmtId="0" fontId="0" fillId="0" borderId="21" xfId="0" applyBorder="1" applyAlignment="1">
      <alignment horizontal="center" vertical="center"/>
    </xf>
    <xf numFmtId="0" fontId="0" fillId="0" borderId="21" xfId="0" applyBorder="1"/>
    <xf numFmtId="0" fontId="0" fillId="4" borderId="34" xfId="0" applyFill="1" applyBorder="1"/>
    <xf numFmtId="0" fontId="0" fillId="3" borderId="28" xfId="0" applyFill="1" applyBorder="1" applyAlignment="1">
      <alignment horizontal="center" vertical="center"/>
    </xf>
    <xf numFmtId="0" fontId="0" fillId="0" borderId="35" xfId="0" applyBorder="1"/>
    <xf numFmtId="0" fontId="0" fillId="0" borderId="1" xfId="0" applyBorder="1" applyAlignment="1">
      <alignment horizontal="center" vertical="center"/>
    </xf>
    <xf numFmtId="0" fontId="0" fillId="8" borderId="2" xfId="0" applyFill="1" applyBorder="1"/>
    <xf numFmtId="0" fontId="0" fillId="8" borderId="4" xfId="0" applyFill="1" applyBorder="1"/>
    <xf numFmtId="0" fontId="0" fillId="8" borderId="5" xfId="0" applyFill="1" applyBorder="1"/>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0" fillId="0" borderId="3" xfId="0" applyBorder="1" applyAlignment="1">
      <alignment horizontal="center" vertical="center"/>
    </xf>
    <xf numFmtId="0" fontId="2" fillId="6" borderId="1" xfId="0" applyFont="1" applyFill="1" applyBorder="1" applyAlignment="1">
      <alignment horizontal="center" vertical="center"/>
    </xf>
    <xf numFmtId="0" fontId="0" fillId="8" borderId="34" xfId="0" applyFill="1" applyBorder="1"/>
    <xf numFmtId="0" fontId="0" fillId="0" borderId="28" xfId="0" applyBorder="1" applyAlignment="1">
      <alignment horizontal="center" vertical="center"/>
    </xf>
    <xf numFmtId="0" fontId="0" fillId="5" borderId="2" xfId="0" applyFill="1" applyBorder="1"/>
    <xf numFmtId="0" fontId="0" fillId="5" borderId="4" xfId="0" applyFill="1" applyBorder="1"/>
    <xf numFmtId="0" fontId="0" fillId="5" borderId="34" xfId="0" applyFill="1" applyBorder="1"/>
    <xf numFmtId="0" fontId="0" fillId="2" borderId="2" xfId="0" applyFill="1" applyBorder="1"/>
    <xf numFmtId="0" fontId="0" fillId="2" borderId="4" xfId="0" applyFill="1" applyBorder="1"/>
    <xf numFmtId="0" fontId="0" fillId="2" borderId="5" xfId="0" applyFill="1" applyBorder="1"/>
    <xf numFmtId="0" fontId="22" fillId="0" borderId="47" xfId="0" applyFont="1" applyBorder="1"/>
    <xf numFmtId="0" fontId="22" fillId="0" borderId="44" xfId="0" applyFont="1" applyBorder="1"/>
    <xf numFmtId="0" fontId="7" fillId="6" borderId="44" xfId="0" applyFont="1" applyFill="1" applyBorder="1" applyAlignment="1">
      <alignment horizontal="left" vertical="top" wrapText="1"/>
    </xf>
    <xf numFmtId="0" fontId="7" fillId="6" borderId="45" xfId="0" applyFont="1" applyFill="1" applyBorder="1" applyAlignment="1">
      <alignment horizontal="left" vertical="top"/>
    </xf>
    <xf numFmtId="0" fontId="7" fillId="0" borderId="18" xfId="0" applyFont="1" applyBorder="1" applyAlignment="1">
      <alignment horizontal="center" vertical="center"/>
    </xf>
    <xf numFmtId="0" fontId="7" fillId="6" borderId="18" xfId="0" applyFont="1" applyFill="1" applyBorder="1" applyAlignment="1">
      <alignment horizontal="center" vertical="center"/>
    </xf>
    <xf numFmtId="0" fontId="7" fillId="6" borderId="19" xfId="0" applyFont="1" applyFill="1" applyBorder="1" applyAlignment="1">
      <alignment horizontal="center" vertical="center"/>
    </xf>
    <xf numFmtId="0" fontId="22" fillId="0" borderId="2" xfId="0" applyFont="1" applyBorder="1"/>
    <xf numFmtId="0" fontId="22" fillId="0" borderId="4" xfId="0" applyFont="1" applyBorder="1"/>
    <xf numFmtId="0" fontId="7" fillId="0" borderId="4" xfId="0" applyFont="1" applyBorder="1" applyAlignment="1">
      <alignment horizontal="left" vertical="top"/>
    </xf>
    <xf numFmtId="0" fontId="7" fillId="0" borderId="4" xfId="0" applyFont="1" applyBorder="1" applyAlignment="1">
      <alignment horizontal="left" vertical="top" wrapText="1"/>
    </xf>
    <xf numFmtId="0" fontId="7" fillId="6" borderId="4" xfId="0" applyFont="1" applyFill="1" applyBorder="1" applyAlignment="1">
      <alignment horizontal="left" vertical="top" wrapText="1"/>
    </xf>
    <xf numFmtId="0" fontId="7" fillId="6" borderId="5" xfId="0" applyFont="1" applyFill="1" applyBorder="1" applyAlignment="1">
      <alignment horizontal="left" vertical="top"/>
    </xf>
    <xf numFmtId="0" fontId="28" fillId="0" borderId="3" xfId="0" applyFont="1" applyBorder="1"/>
    <xf numFmtId="0" fontId="28" fillId="0" borderId="1" xfId="0" applyFont="1" applyBorder="1"/>
    <xf numFmtId="0" fontId="29" fillId="0" borderId="0" xfId="0" applyFont="1"/>
    <xf numFmtId="0" fontId="0" fillId="9" borderId="4" xfId="0" applyFill="1" applyBorder="1"/>
    <xf numFmtId="0" fontId="0" fillId="9" borderId="2" xfId="0" applyFill="1" applyBorder="1"/>
    <xf numFmtId="0" fontId="0" fillId="9" borderId="5" xfId="0" applyFill="1" applyBorder="1"/>
    <xf numFmtId="0" fontId="2" fillId="9" borderId="29" xfId="0" applyFont="1" applyFill="1" applyBorder="1" applyAlignment="1">
      <alignment horizontal="center" vertical="center" wrapText="1"/>
    </xf>
    <xf numFmtId="0" fontId="0" fillId="8" borderId="20" xfId="0" applyFill="1" applyBorder="1"/>
    <xf numFmtId="0" fontId="2" fillId="6" borderId="9" xfId="0" applyFont="1" applyFill="1" applyBorder="1" applyAlignment="1">
      <alignment horizontal="center" vertical="center"/>
    </xf>
    <xf numFmtId="0" fontId="2" fillId="2" borderId="48" xfId="0" applyFont="1" applyFill="1" applyBorder="1" applyAlignment="1">
      <alignment horizontal="center" vertical="center" wrapText="1"/>
    </xf>
    <xf numFmtId="14" fontId="0" fillId="0" borderId="3" xfId="0" applyNumberFormat="1" applyBorder="1" applyAlignment="1">
      <alignment horizontal="center" vertical="center"/>
    </xf>
    <xf numFmtId="14" fontId="0" fillId="0" borderId="1" xfId="0" applyNumberFormat="1" applyBorder="1" applyAlignment="1">
      <alignment horizontal="center" vertical="center"/>
    </xf>
    <xf numFmtId="14" fontId="0" fillId="0" borderId="6" xfId="0" applyNumberFormat="1" applyBorder="1" applyAlignment="1">
      <alignment horizontal="center" vertical="center"/>
    </xf>
    <xf numFmtId="0" fontId="0" fillId="3" borderId="3" xfId="0" applyFill="1" applyBorder="1" applyAlignment="1">
      <alignment horizontal="center"/>
    </xf>
    <xf numFmtId="0" fontId="0" fillId="10" borderId="1" xfId="0" applyFill="1" applyBorder="1"/>
    <xf numFmtId="0" fontId="0" fillId="10" borderId="18" xfId="0" applyFill="1" applyBorder="1" applyAlignment="1">
      <alignment horizontal="center" vertical="center"/>
    </xf>
    <xf numFmtId="0" fontId="0" fillId="10" borderId="6" xfId="0" applyFill="1" applyBorder="1"/>
    <xf numFmtId="0" fontId="0" fillId="10" borderId="19" xfId="0" applyFill="1" applyBorder="1" applyAlignment="1">
      <alignment horizontal="center" vertical="center"/>
    </xf>
    <xf numFmtId="0" fontId="0" fillId="3" borderId="9" xfId="0" applyFill="1" applyBorder="1" applyAlignment="1">
      <alignment horizontal="center"/>
    </xf>
    <xf numFmtId="0" fontId="0" fillId="3" borderId="1" xfId="0" applyFill="1" applyBorder="1" applyAlignment="1">
      <alignment horizontal="center"/>
    </xf>
    <xf numFmtId="0" fontId="0" fillId="3" borderId="6" xfId="0" applyFill="1" applyBorder="1" applyAlignment="1">
      <alignment horizontal="center"/>
    </xf>
    <xf numFmtId="0" fontId="2" fillId="10" borderId="18" xfId="0" applyFont="1" applyFill="1" applyBorder="1" applyAlignment="1">
      <alignment horizontal="center" vertical="center"/>
    </xf>
    <xf numFmtId="0" fontId="3" fillId="10" borderId="18" xfId="0" applyFont="1" applyFill="1" applyBorder="1"/>
    <xf numFmtId="0" fontId="31" fillId="0" borderId="18" xfId="2" applyFont="1" applyBorder="1"/>
    <xf numFmtId="0" fontId="3" fillId="10" borderId="28" xfId="0" applyFont="1" applyFill="1" applyBorder="1" applyAlignment="1">
      <alignment horizontal="center"/>
    </xf>
    <xf numFmtId="0" fontId="2" fillId="10" borderId="35" xfId="0" applyFont="1" applyFill="1" applyBorder="1" applyAlignment="1">
      <alignment horizontal="center" vertical="center"/>
    </xf>
    <xf numFmtId="0" fontId="3" fillId="10" borderId="19" xfId="0" applyFont="1" applyFill="1" applyBorder="1"/>
    <xf numFmtId="0" fontId="0" fillId="0" borderId="9" xfId="0" applyBorder="1" applyAlignment="1">
      <alignment horizontal="center"/>
    </xf>
    <xf numFmtId="0" fontId="30" fillId="0" borderId="21" xfId="2" applyBorder="1"/>
    <xf numFmtId="0" fontId="0" fillId="0" borderId="1" xfId="0" applyBorder="1" applyAlignment="1">
      <alignment horizontal="center"/>
    </xf>
    <xf numFmtId="0" fontId="30" fillId="0" borderId="18" xfId="2" applyBorder="1"/>
    <xf numFmtId="0" fontId="0" fillId="10" borderId="6" xfId="0" applyFill="1" applyBorder="1" applyAlignment="1">
      <alignment horizontal="center"/>
    </xf>
    <xf numFmtId="0" fontId="2" fillId="10" borderId="6" xfId="0" applyFont="1" applyFill="1" applyBorder="1" applyAlignment="1">
      <alignment horizontal="center" vertical="center"/>
    </xf>
    <xf numFmtId="0" fontId="0" fillId="0" borderId="3" xfId="0" applyBorder="1" applyAlignment="1">
      <alignment horizontal="center"/>
    </xf>
    <xf numFmtId="0" fontId="0" fillId="0" borderId="28" xfId="0" applyBorder="1" applyAlignment="1">
      <alignment horizontal="center"/>
    </xf>
    <xf numFmtId="0" fontId="2" fillId="10" borderId="1" xfId="0" applyFont="1" applyFill="1" applyBorder="1" applyAlignment="1">
      <alignment horizontal="center" vertical="center"/>
    </xf>
    <xf numFmtId="0" fontId="0" fillId="0" borderId="0" xfId="0" applyAlignment="1">
      <alignment horizontal="center"/>
    </xf>
    <xf numFmtId="0" fontId="0" fillId="4" borderId="10" xfId="0" applyFill="1" applyBorder="1"/>
    <xf numFmtId="0" fontId="0" fillId="0" borderId="22" xfId="0" applyBorder="1" applyAlignment="1">
      <alignment horizontal="center" vertical="center"/>
    </xf>
    <xf numFmtId="14" fontId="0" fillId="0" borderId="9" xfId="0" applyNumberFormat="1" applyBorder="1" applyAlignment="1">
      <alignment horizontal="center" vertical="center"/>
    </xf>
    <xf numFmtId="14" fontId="0" fillId="0" borderId="11" xfId="0" applyNumberFormat="1" applyBorder="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0" fillId="3" borderId="7" xfId="0" applyFill="1" applyBorder="1" applyAlignment="1">
      <alignment horizontal="center" vertical="center"/>
    </xf>
    <xf numFmtId="0" fontId="7" fillId="0" borderId="7" xfId="0" applyFont="1" applyBorder="1" applyAlignment="1">
      <alignment horizontal="center" vertical="center"/>
    </xf>
    <xf numFmtId="0" fontId="7" fillId="0" borderId="12" xfId="0" applyFont="1" applyBorder="1" applyAlignment="1">
      <alignment horizontal="center" vertical="center"/>
    </xf>
    <xf numFmtId="0" fontId="2" fillId="6" borderId="42" xfId="0" applyFont="1" applyFill="1" applyBorder="1" applyAlignment="1">
      <alignment horizontal="center" vertical="center"/>
    </xf>
    <xf numFmtId="0" fontId="2" fillId="6" borderId="31" xfId="0" applyFont="1" applyFill="1"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50" xfId="0" applyBorder="1" applyAlignment="1">
      <alignment horizontal="center" vertical="center"/>
    </xf>
    <xf numFmtId="0" fontId="0" fillId="0" borderId="32" xfId="0"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0" borderId="0" xfId="0" applyAlignment="1">
      <alignment horizontal="right"/>
    </xf>
    <xf numFmtId="0" fontId="0" fillId="3" borderId="3" xfId="0" applyFill="1" applyBorder="1" applyAlignment="1">
      <alignment horizontal="right" vertical="center"/>
    </xf>
    <xf numFmtId="0" fontId="0" fillId="3" borderId="1" xfId="0" applyFill="1" applyBorder="1" applyAlignment="1">
      <alignment horizontal="right" vertical="center"/>
    </xf>
    <xf numFmtId="0" fontId="0" fillId="3" borderId="6" xfId="0" applyFill="1" applyBorder="1" applyAlignment="1">
      <alignment horizontal="right" vertical="center"/>
    </xf>
    <xf numFmtId="0" fontId="0" fillId="3" borderId="28" xfId="0" applyFill="1" applyBorder="1" applyAlignment="1">
      <alignment horizontal="right" vertical="center"/>
    </xf>
    <xf numFmtId="165" fontId="0" fillId="3" borderId="1" xfId="0" applyNumberFormat="1" applyFill="1" applyBorder="1" applyAlignment="1">
      <alignment horizontal="right" vertical="center"/>
    </xf>
    <xf numFmtId="0" fontId="7" fillId="6" borderId="1" xfId="0" applyFont="1" applyFill="1" applyBorder="1" applyAlignment="1">
      <alignment horizontal="left" vertical="top"/>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20" xfId="0" applyFont="1" applyFill="1" applyBorder="1" applyAlignment="1">
      <alignment horizontal="center" vertical="center"/>
    </xf>
    <xf numFmtId="165" fontId="0" fillId="3" borderId="18" xfId="0" applyNumberFormat="1" applyFill="1" applyBorder="1"/>
    <xf numFmtId="165" fontId="0" fillId="3" borderId="19" xfId="0" applyNumberFormat="1" applyFill="1" applyBorder="1"/>
    <xf numFmtId="0" fontId="7" fillId="6" borderId="4" xfId="0" applyFont="1" applyFill="1" applyBorder="1" applyAlignment="1">
      <alignment horizontal="center" vertical="center"/>
    </xf>
    <xf numFmtId="165" fontId="0" fillId="6" borderId="18" xfId="0" applyNumberFormat="1" applyFill="1" applyBorder="1"/>
    <xf numFmtId="0" fontId="7" fillId="6" borderId="20" xfId="0" applyFont="1" applyFill="1" applyBorder="1" applyAlignment="1">
      <alignment horizontal="center" vertical="center"/>
    </xf>
    <xf numFmtId="165" fontId="0" fillId="6" borderId="21" xfId="0" applyNumberFormat="1" applyFill="1" applyBorder="1"/>
    <xf numFmtId="165" fontId="0" fillId="4" borderId="18" xfId="0" applyNumberFormat="1" applyFill="1" applyBorder="1"/>
    <xf numFmtId="165" fontId="0" fillId="4" borderId="19" xfId="0" applyNumberFormat="1" applyFill="1" applyBorder="1"/>
    <xf numFmtId="0" fontId="26" fillId="3" borderId="0" xfId="0" applyFont="1" applyFill="1"/>
    <xf numFmtId="0" fontId="0" fillId="3" borderId="0" xfId="0" applyFill="1"/>
    <xf numFmtId="0" fontId="0" fillId="3" borderId="0" xfId="0" applyFill="1" applyAlignment="1">
      <alignment horizontal="center" vertical="center"/>
    </xf>
    <xf numFmtId="0" fontId="0" fillId="3" borderId="0" xfId="0" applyFill="1" applyAlignment="1">
      <alignment horizontal="right"/>
    </xf>
    <xf numFmtId="0" fontId="10" fillId="3" borderId="0" xfId="0" applyFont="1" applyFill="1"/>
    <xf numFmtId="43" fontId="8" fillId="0" borderId="17" xfId="3" applyFont="1" applyBorder="1" applyAlignment="1">
      <alignment wrapText="1"/>
    </xf>
    <xf numFmtId="43" fontId="8" fillId="0" borderId="21" xfId="3" applyFont="1" applyBorder="1" applyAlignment="1">
      <alignment wrapText="1"/>
    </xf>
    <xf numFmtId="43" fontId="8" fillId="3" borderId="17" xfId="3" applyFont="1" applyFill="1" applyBorder="1" applyAlignment="1">
      <alignment wrapText="1"/>
    </xf>
    <xf numFmtId="43" fontId="8" fillId="3" borderId="21" xfId="3" applyFont="1" applyFill="1" applyBorder="1" applyAlignment="1">
      <alignment wrapText="1"/>
    </xf>
    <xf numFmtId="0" fontId="0" fillId="6" borderId="1" xfId="0" applyFill="1" applyBorder="1" applyAlignment="1">
      <alignment horizontal="right" vertical="center"/>
    </xf>
    <xf numFmtId="0" fontId="0" fillId="6" borderId="3" xfId="0" applyFill="1" applyBorder="1" applyAlignment="1">
      <alignment horizontal="right" vertical="center"/>
    </xf>
    <xf numFmtId="0" fontId="0" fillId="6" borderId="6" xfId="0" applyFill="1" applyBorder="1" applyAlignment="1">
      <alignment horizontal="right" vertical="center"/>
    </xf>
    <xf numFmtId="0" fontId="0" fillId="4" borderId="1" xfId="0" applyFill="1" applyBorder="1" applyAlignment="1">
      <alignment horizontal="right" vertical="center"/>
    </xf>
    <xf numFmtId="165" fontId="0" fillId="4" borderId="6" xfId="0" applyNumberFormat="1" applyFill="1" applyBorder="1" applyAlignment="1">
      <alignment horizontal="right" vertical="center"/>
    </xf>
    <xf numFmtId="165" fontId="0" fillId="4" borderId="1" xfId="0" applyNumberFormat="1" applyFill="1" applyBorder="1" applyAlignment="1">
      <alignment horizontal="right" vertical="center"/>
    </xf>
    <xf numFmtId="2" fontId="8" fillId="0" borderId="17" xfId="3" applyNumberFormat="1" applyFont="1" applyBorder="1" applyAlignment="1">
      <alignment wrapText="1"/>
    </xf>
    <xf numFmtId="2" fontId="8" fillId="0" borderId="18" xfId="3" applyNumberFormat="1" applyFont="1" applyBorder="1" applyAlignment="1">
      <alignment wrapText="1"/>
    </xf>
    <xf numFmtId="2" fontId="8" fillId="3" borderId="18" xfId="3" applyNumberFormat="1" applyFont="1" applyFill="1" applyBorder="1" applyAlignment="1">
      <alignment wrapText="1"/>
    </xf>
    <xf numFmtId="2" fontId="8" fillId="3" borderId="19" xfId="3" applyNumberFormat="1" applyFont="1" applyFill="1" applyBorder="1" applyAlignment="1">
      <alignment wrapText="1"/>
    </xf>
    <xf numFmtId="2" fontId="2" fillId="3" borderId="21" xfId="0" applyNumberFormat="1" applyFont="1" applyFill="1" applyBorder="1"/>
    <xf numFmtId="2" fontId="2" fillId="3" borderId="18" xfId="0" applyNumberFormat="1" applyFont="1" applyFill="1" applyBorder="1"/>
    <xf numFmtId="2" fontId="2" fillId="3" borderId="19" xfId="0" applyNumberFormat="1" applyFont="1" applyFill="1" applyBorder="1"/>
    <xf numFmtId="43" fontId="32" fillId="11" borderId="17" xfId="3" applyFont="1" applyFill="1" applyBorder="1" applyAlignment="1">
      <alignment wrapText="1"/>
    </xf>
    <xf numFmtId="2" fontId="2" fillId="12" borderId="18" xfId="0" applyNumberFormat="1" applyFont="1" applyFill="1" applyBorder="1"/>
    <xf numFmtId="2" fontId="2" fillId="12" borderId="19" xfId="0" applyNumberFormat="1" applyFont="1" applyFill="1" applyBorder="1"/>
    <xf numFmtId="2" fontId="2" fillId="6" borderId="18" xfId="0" applyNumberFormat="1" applyFont="1" applyFill="1" applyBorder="1"/>
    <xf numFmtId="2" fontId="2" fillId="6" borderId="21" xfId="0" applyNumberFormat="1" applyFont="1" applyFill="1" applyBorder="1"/>
    <xf numFmtId="43" fontId="7" fillId="3" borderId="0" xfId="3" applyFont="1" applyFill="1" applyAlignment="1">
      <alignment wrapText="1"/>
    </xf>
    <xf numFmtId="43" fontId="21" fillId="0" borderId="0" xfId="3" applyFont="1" applyAlignment="1">
      <alignment horizontal="center" vertical="center"/>
    </xf>
    <xf numFmtId="43" fontId="7" fillId="6" borderId="0" xfId="3" applyFont="1" applyFill="1"/>
    <xf numFmtId="43" fontId="7" fillId="0" borderId="0" xfId="3" applyFont="1"/>
    <xf numFmtId="0" fontId="7" fillId="0" borderId="3" xfId="0" applyFont="1" applyBorder="1" applyAlignment="1">
      <alignment horizontal="left" vertical="top" wrapText="1"/>
    </xf>
    <xf numFmtId="0" fontId="34" fillId="0" borderId="0" xfId="0" applyFont="1"/>
    <xf numFmtId="0" fontId="34" fillId="3" borderId="0" xfId="0" applyFont="1" applyFill="1" applyAlignment="1">
      <alignment horizontal="left" vertical="center"/>
    </xf>
    <xf numFmtId="0" fontId="7" fillId="3" borderId="2"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52" xfId="0" applyFont="1" applyFill="1" applyBorder="1" applyAlignment="1">
      <alignment horizontal="center" vertical="center"/>
    </xf>
    <xf numFmtId="0" fontId="7" fillId="3" borderId="53"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1" xfId="0" applyFont="1" applyFill="1" applyBorder="1" applyAlignment="1">
      <alignment horizontal="right" vertical="center"/>
    </xf>
    <xf numFmtId="0" fontId="0" fillId="0" borderId="0" xfId="0" applyAlignment="1">
      <alignment horizontal="right" vertical="center"/>
    </xf>
    <xf numFmtId="0" fontId="2" fillId="2" borderId="49" xfId="0" applyFont="1" applyFill="1" applyBorder="1" applyAlignment="1">
      <alignment horizontal="center" vertical="center" wrapText="1"/>
    </xf>
    <xf numFmtId="0" fontId="7" fillId="3" borderId="3" xfId="0" applyFont="1" applyFill="1" applyBorder="1" applyAlignment="1">
      <alignment horizontal="right" vertical="center"/>
    </xf>
    <xf numFmtId="164" fontId="7" fillId="3" borderId="17" xfId="1" applyNumberFormat="1" applyFont="1" applyFill="1" applyBorder="1" applyAlignment="1">
      <alignment horizontal="right" vertical="center"/>
    </xf>
    <xf numFmtId="164" fontId="7" fillId="3" borderId="18" xfId="1" applyNumberFormat="1" applyFont="1" applyFill="1" applyBorder="1" applyAlignment="1">
      <alignment horizontal="right" vertical="center"/>
    </xf>
    <xf numFmtId="0" fontId="7" fillId="3" borderId="6" xfId="0" applyFont="1" applyFill="1" applyBorder="1" applyAlignment="1">
      <alignment horizontal="right" vertical="center"/>
    </xf>
    <xf numFmtId="164" fontId="7" fillId="3" borderId="19" xfId="1" applyNumberFormat="1" applyFont="1" applyFill="1" applyBorder="1" applyAlignment="1">
      <alignment horizontal="right" vertical="center"/>
    </xf>
    <xf numFmtId="164" fontId="0" fillId="0" borderId="0" xfId="0" applyNumberFormat="1" applyAlignment="1">
      <alignment horizontal="right" vertical="center"/>
    </xf>
    <xf numFmtId="10" fontId="10" fillId="0" borderId="0" xfId="0" applyNumberFormat="1" applyFont="1"/>
    <xf numFmtId="10" fontId="10" fillId="4" borderId="0" xfId="0" applyNumberFormat="1" applyFont="1" applyFill="1"/>
    <xf numFmtId="10" fontId="10" fillId="6" borderId="0" xfId="0" applyNumberFormat="1" applyFont="1" applyFill="1"/>
    <xf numFmtId="164" fontId="26" fillId="3" borderId="54" xfId="1" applyNumberFormat="1" applyFont="1" applyFill="1" applyBorder="1" applyAlignment="1"/>
    <xf numFmtId="0" fontId="7" fillId="3" borderId="55" xfId="0" applyFont="1" applyFill="1" applyBorder="1" applyAlignment="1">
      <alignment horizontal="center" vertical="center"/>
    </xf>
    <xf numFmtId="2" fontId="2" fillId="3" borderId="17" xfId="0" applyNumberFormat="1" applyFont="1" applyFill="1" applyBorder="1"/>
    <xf numFmtId="0" fontId="7" fillId="3" borderId="34" xfId="0" applyFont="1" applyFill="1" applyBorder="1" applyAlignment="1">
      <alignment horizontal="center" vertical="center"/>
    </xf>
    <xf numFmtId="0" fontId="7" fillId="3" borderId="56" xfId="0" applyFont="1" applyFill="1" applyBorder="1" applyAlignment="1">
      <alignment horizontal="center" vertical="center"/>
    </xf>
    <xf numFmtId="2" fontId="2" fillId="3" borderId="35" xfId="0" applyNumberFormat="1" applyFont="1" applyFill="1" applyBorder="1"/>
    <xf numFmtId="2" fontId="2" fillId="3" borderId="22" xfId="0" applyNumberFormat="1" applyFont="1" applyFill="1" applyBorder="1"/>
    <xf numFmtId="164" fontId="7" fillId="0" borderId="1" xfId="1" applyNumberFormat="1" applyFont="1" applyBorder="1"/>
    <xf numFmtId="164" fontId="7" fillId="0" borderId="1" xfId="0" applyNumberFormat="1" applyFont="1" applyBorder="1" applyAlignment="1">
      <alignment wrapText="1"/>
    </xf>
    <xf numFmtId="164" fontId="7" fillId="0" borderId="9" xfId="1" applyNumberFormat="1" applyFont="1" applyBorder="1"/>
    <xf numFmtId="164" fontId="7" fillId="0" borderId="6" xfId="1" applyNumberFormat="1" applyFont="1" applyBorder="1"/>
    <xf numFmtId="164" fontId="7" fillId="3" borderId="9" xfId="1" applyNumberFormat="1" applyFont="1" applyFill="1" applyBorder="1"/>
    <xf numFmtId="164" fontId="35" fillId="3" borderId="9" xfId="1" applyNumberFormat="1" applyFont="1" applyFill="1" applyBorder="1"/>
    <xf numFmtId="0" fontId="35" fillId="3" borderId="3" xfId="0" applyFont="1" applyFill="1" applyBorder="1" applyAlignment="1">
      <alignment wrapText="1"/>
    </xf>
    <xf numFmtId="164" fontId="35" fillId="0" borderId="1" xfId="1" applyNumberFormat="1" applyFont="1" applyBorder="1"/>
    <xf numFmtId="0" fontId="35" fillId="3" borderId="9" xfId="0" applyFont="1" applyFill="1" applyBorder="1" applyAlignment="1">
      <alignment wrapText="1"/>
    </xf>
    <xf numFmtId="164" fontId="35" fillId="0" borderId="9" xfId="1" applyNumberFormat="1" applyFont="1" applyBorder="1"/>
    <xf numFmtId="0" fontId="24" fillId="2" borderId="11" xfId="0" applyFont="1" applyFill="1" applyBorder="1" applyAlignment="1">
      <alignment horizontal="center" vertical="center"/>
    </xf>
    <xf numFmtId="0" fontId="24" fillId="7" borderId="11" xfId="0" applyFont="1" applyFill="1" applyBorder="1" applyAlignment="1">
      <alignment horizontal="center" vertical="center"/>
    </xf>
    <xf numFmtId="0" fontId="24" fillId="2" borderId="11" xfId="0" applyFont="1" applyFill="1" applyBorder="1" applyAlignment="1">
      <alignment horizontal="center" vertical="center" wrapText="1"/>
    </xf>
    <xf numFmtId="0" fontId="7" fillId="6" borderId="0" xfId="0" applyFont="1" applyFill="1" applyAlignment="1">
      <alignment horizontal="left" vertical="top"/>
    </xf>
    <xf numFmtId="0" fontId="7" fillId="0" borderId="8" xfId="0" applyFont="1" applyBorder="1"/>
    <xf numFmtId="0" fontId="7" fillId="3" borderId="5" xfId="0" applyFont="1" applyFill="1" applyBorder="1"/>
    <xf numFmtId="43" fontId="8" fillId="0" borderId="29" xfId="3" applyFont="1" applyBorder="1" applyAlignment="1">
      <alignment wrapText="1"/>
    </xf>
    <xf numFmtId="0" fontId="24" fillId="2" borderId="54" xfId="0" applyFont="1" applyFill="1" applyBorder="1" applyAlignment="1">
      <alignment horizontal="center" vertical="center" wrapText="1"/>
    </xf>
    <xf numFmtId="164" fontId="7" fillId="3" borderId="0" xfId="1" applyNumberFormat="1" applyFont="1" applyFill="1" applyBorder="1"/>
    <xf numFmtId="164" fontId="8" fillId="3" borderId="0" xfId="1" applyNumberFormat="1" applyFont="1" applyFill="1" applyBorder="1" applyAlignment="1">
      <alignment wrapText="1"/>
    </xf>
    <xf numFmtId="43" fontId="8" fillId="3" borderId="0" xfId="3" applyFont="1" applyFill="1" applyBorder="1" applyAlignment="1">
      <alignment wrapText="1"/>
    </xf>
    <xf numFmtId="0" fontId="24" fillId="2" borderId="57" xfId="0" applyFont="1" applyFill="1" applyBorder="1" applyAlignment="1">
      <alignment horizontal="center" vertical="center" wrapText="1"/>
    </xf>
    <xf numFmtId="0" fontId="24" fillId="2" borderId="22" xfId="0" applyFont="1" applyFill="1" applyBorder="1" applyAlignment="1">
      <alignment horizontal="center" vertical="center" wrapText="1"/>
    </xf>
    <xf numFmtId="164" fontId="8" fillId="6" borderId="57" xfId="1" applyNumberFormat="1" applyFont="1" applyFill="1" applyBorder="1" applyAlignment="1">
      <alignment wrapText="1"/>
    </xf>
    <xf numFmtId="0" fontId="7" fillId="6" borderId="35" xfId="0" applyFont="1" applyFill="1" applyBorder="1" applyAlignment="1">
      <alignment horizontal="center" vertical="center"/>
    </xf>
    <xf numFmtId="0" fontId="7" fillId="6" borderId="58" xfId="0" applyFont="1" applyFill="1" applyBorder="1" applyAlignment="1">
      <alignment horizontal="left" vertical="top"/>
    </xf>
    <xf numFmtId="0" fontId="22" fillId="0" borderId="59" xfId="0" applyFont="1" applyBorder="1"/>
    <xf numFmtId="0" fontId="7" fillId="3" borderId="28" xfId="0" applyFont="1" applyFill="1" applyBorder="1" applyAlignment="1">
      <alignment horizontal="left" vertical="top"/>
    </xf>
    <xf numFmtId="0" fontId="7" fillId="3" borderId="6" xfId="0" applyFont="1" applyFill="1" applyBorder="1" applyAlignment="1">
      <alignment horizontal="left" vertical="top"/>
    </xf>
    <xf numFmtId="0" fontId="21" fillId="3" borderId="24" xfId="0" applyFont="1" applyFill="1" applyBorder="1" applyAlignment="1">
      <alignment horizontal="center" vertical="center" wrapText="1"/>
    </xf>
    <xf numFmtId="0" fontId="7" fillId="3" borderId="6" xfId="0" applyFont="1" applyFill="1" applyBorder="1"/>
    <xf numFmtId="0" fontId="7" fillId="3" borderId="14" xfId="0" applyFont="1" applyFill="1" applyBorder="1"/>
    <xf numFmtId="0" fontId="7" fillId="3" borderId="15" xfId="0" applyFont="1" applyFill="1" applyBorder="1"/>
    <xf numFmtId="0" fontId="7" fillId="3" borderId="16" xfId="0" applyFont="1" applyFill="1" applyBorder="1"/>
    <xf numFmtId="0" fontId="7" fillId="3" borderId="23" xfId="0" applyFont="1" applyFill="1" applyBorder="1"/>
    <xf numFmtId="0" fontId="7" fillId="3" borderId="28" xfId="0" applyFont="1" applyFill="1" applyBorder="1"/>
    <xf numFmtId="0" fontId="24" fillId="7" borderId="61" xfId="0" applyFont="1" applyFill="1" applyBorder="1" applyAlignment="1">
      <alignment horizontal="center" vertical="center"/>
    </xf>
    <xf numFmtId="0" fontId="22" fillId="0" borderId="30" xfId="0" applyFont="1" applyBorder="1"/>
    <xf numFmtId="0" fontId="22" fillId="0" borderId="31" xfId="0" applyFont="1" applyBorder="1"/>
    <xf numFmtId="0" fontId="7" fillId="0" borderId="31" xfId="0" applyFont="1" applyBorder="1" applyAlignment="1">
      <alignment horizontal="left" vertical="top"/>
    </xf>
    <xf numFmtId="0" fontId="7" fillId="6" borderId="31" xfId="0" applyFont="1" applyFill="1" applyBorder="1" applyAlignment="1">
      <alignment horizontal="left" vertical="top" wrapText="1"/>
    </xf>
    <xf numFmtId="0" fontId="7" fillId="6" borderId="32" xfId="0" applyFont="1" applyFill="1" applyBorder="1" applyAlignment="1">
      <alignment horizontal="left" vertical="top"/>
    </xf>
    <xf numFmtId="0" fontId="22" fillId="0" borderId="42" xfId="0" applyFont="1" applyBorder="1"/>
    <xf numFmtId="0" fontId="22" fillId="0" borderId="36" xfId="0" applyFont="1" applyBorder="1"/>
    <xf numFmtId="0" fontId="22" fillId="0" borderId="37" xfId="0" applyFont="1" applyBorder="1"/>
    <xf numFmtId="0" fontId="7" fillId="0" borderId="37" xfId="0" applyFont="1" applyBorder="1" applyAlignment="1">
      <alignment horizontal="left" vertical="top"/>
    </xf>
    <xf numFmtId="0" fontId="7" fillId="0" borderId="37" xfId="0" applyFont="1" applyBorder="1" applyAlignment="1">
      <alignment horizontal="left" vertical="top" wrapText="1"/>
    </xf>
    <xf numFmtId="0" fontId="7" fillId="6" borderId="37" xfId="0" applyFont="1" applyFill="1" applyBorder="1" applyAlignment="1">
      <alignment horizontal="left" vertical="top" wrapText="1"/>
    </xf>
    <xf numFmtId="0" fontId="7" fillId="6" borderId="38" xfId="0" applyFont="1" applyFill="1" applyBorder="1" applyAlignment="1">
      <alignment horizontal="left" vertical="top"/>
    </xf>
    <xf numFmtId="0" fontId="7" fillId="6" borderId="62" xfId="0" applyFont="1" applyFill="1" applyBorder="1" applyAlignment="1">
      <alignment horizontal="left" vertical="top"/>
    </xf>
    <xf numFmtId="0" fontId="22" fillId="0" borderId="63" xfId="0" applyFont="1" applyBorder="1"/>
    <xf numFmtId="0" fontId="7" fillId="6" borderId="50" xfId="0" applyFont="1" applyFill="1" applyBorder="1" applyAlignment="1">
      <alignment horizontal="left" vertical="top"/>
    </xf>
    <xf numFmtId="0" fontId="22" fillId="3" borderId="30" xfId="0" applyFont="1" applyFill="1" applyBorder="1"/>
    <xf numFmtId="0" fontId="22" fillId="3" borderId="31" xfId="0" applyFont="1" applyFill="1" applyBorder="1"/>
    <xf numFmtId="0" fontId="7" fillId="3" borderId="31" xfId="0" applyFont="1" applyFill="1" applyBorder="1" applyAlignment="1">
      <alignment horizontal="left" vertical="top"/>
    </xf>
    <xf numFmtId="0" fontId="7" fillId="3" borderId="31" xfId="0" applyFont="1" applyFill="1" applyBorder="1" applyAlignment="1">
      <alignment horizontal="left" vertical="top" wrapText="1"/>
    </xf>
    <xf numFmtId="0" fontId="22" fillId="3" borderId="42" xfId="0" applyFont="1" applyFill="1" applyBorder="1"/>
    <xf numFmtId="0" fontId="7" fillId="0" borderId="14" xfId="0" applyFont="1" applyBorder="1" applyAlignment="1">
      <alignment wrapText="1"/>
    </xf>
    <xf numFmtId="0" fontId="7" fillId="0" borderId="15" xfId="0" applyFont="1" applyBorder="1" applyAlignment="1">
      <alignment wrapText="1"/>
    </xf>
    <xf numFmtId="0" fontId="7" fillId="6" borderId="15" xfId="0" applyFont="1" applyFill="1" applyBorder="1" applyAlignment="1">
      <alignment wrapText="1"/>
    </xf>
    <xf numFmtId="0" fontId="7" fillId="6" borderId="60" xfId="0" applyFont="1" applyFill="1" applyBorder="1" applyAlignment="1">
      <alignment wrapText="1"/>
    </xf>
    <xf numFmtId="0" fontId="24" fillId="2" borderId="13" xfId="0" applyFont="1" applyFill="1" applyBorder="1" applyAlignment="1">
      <alignment horizontal="center" vertical="center" wrapText="1"/>
    </xf>
    <xf numFmtId="0" fontId="7" fillId="0" borderId="23" xfId="0" applyFont="1" applyBorder="1" applyAlignment="1">
      <alignment wrapText="1"/>
    </xf>
    <xf numFmtId="0" fontId="7" fillId="6" borderId="16" xfId="0" applyFont="1" applyFill="1" applyBorder="1" applyAlignment="1">
      <alignment wrapText="1"/>
    </xf>
    <xf numFmtId="0" fontId="7" fillId="3" borderId="14" xfId="0" applyFont="1" applyFill="1" applyBorder="1" applyAlignment="1">
      <alignment wrapText="1"/>
    </xf>
    <xf numFmtId="0" fontId="7" fillId="3" borderId="15" xfId="0" applyFont="1" applyFill="1" applyBorder="1" applyAlignment="1">
      <alignment wrapText="1"/>
    </xf>
    <xf numFmtId="0" fontId="7" fillId="3" borderId="23" xfId="0" applyFont="1" applyFill="1" applyBorder="1" applyAlignment="1">
      <alignment wrapText="1"/>
    </xf>
    <xf numFmtId="0" fontId="24" fillId="2" borderId="1" xfId="0" applyFont="1" applyFill="1" applyBorder="1" applyAlignment="1">
      <alignment horizontal="center" vertical="center" wrapText="1"/>
    </xf>
    <xf numFmtId="164" fontId="8" fillId="3" borderId="1" xfId="1" applyNumberFormat="1" applyFont="1" applyFill="1" applyBorder="1"/>
    <xf numFmtId="0" fontId="0" fillId="0" borderId="1" xfId="0" applyBorder="1"/>
    <xf numFmtId="0" fontId="22" fillId="3" borderId="4" xfId="0" applyFont="1" applyFill="1" applyBorder="1"/>
    <xf numFmtId="0" fontId="7" fillId="0" borderId="18" xfId="0" applyFont="1" applyBorder="1"/>
    <xf numFmtId="0" fontId="7" fillId="3" borderId="4" xfId="0" applyFont="1" applyFill="1" applyBorder="1" applyAlignment="1">
      <alignment horizontal="left" vertical="top"/>
    </xf>
    <xf numFmtId="0" fontId="7" fillId="3" borderId="4" xfId="0" applyFont="1" applyFill="1" applyBorder="1" applyAlignment="1">
      <alignment horizontal="left" vertical="top" wrapText="1"/>
    </xf>
    <xf numFmtId="0" fontId="7" fillId="6" borderId="18" xfId="0" applyFont="1" applyFill="1" applyBorder="1"/>
    <xf numFmtId="0" fontId="7" fillId="3" borderId="18" xfId="0" applyFont="1" applyFill="1" applyBorder="1"/>
    <xf numFmtId="0" fontId="8" fillId="3" borderId="4" xfId="0" applyFont="1" applyFill="1" applyBorder="1" applyAlignment="1">
      <alignment horizontal="left" vertical="top"/>
    </xf>
    <xf numFmtId="164" fontId="8" fillId="3" borderId="18" xfId="1" applyNumberFormat="1" applyFont="1" applyFill="1" applyBorder="1"/>
    <xf numFmtId="0" fontId="24" fillId="3" borderId="4" xfId="0" applyFont="1" applyFill="1" applyBorder="1" applyAlignment="1">
      <alignment horizontal="center" vertical="center"/>
    </xf>
    <xf numFmtId="0" fontId="24" fillId="2" borderId="18" xfId="0" applyFont="1" applyFill="1" applyBorder="1" applyAlignment="1">
      <alignment horizontal="center" vertical="center" wrapText="1"/>
    </xf>
    <xf numFmtId="0" fontId="0" fillId="3" borderId="4" xfId="0" applyFill="1" applyBorder="1"/>
    <xf numFmtId="0" fontId="0" fillId="3" borderId="5" xfId="0" applyFill="1" applyBorder="1"/>
    <xf numFmtId="164" fontId="2" fillId="0" borderId="6" xfId="1" applyNumberFormat="1" applyFont="1" applyBorder="1"/>
    <xf numFmtId="164" fontId="2" fillId="0" borderId="19" xfId="1" applyNumberFormat="1" applyFont="1" applyBorder="1"/>
    <xf numFmtId="0" fontId="22" fillId="3" borderId="20" xfId="0" applyFont="1" applyFill="1" applyBorder="1"/>
    <xf numFmtId="0" fontId="7" fillId="0" borderId="21" xfId="0" applyFont="1" applyBorder="1"/>
    <xf numFmtId="0" fontId="24" fillId="3" borderId="10" xfId="0" applyFont="1" applyFill="1" applyBorder="1" applyAlignment="1">
      <alignment horizontal="center" vertical="center"/>
    </xf>
    <xf numFmtId="164" fontId="7" fillId="3" borderId="1" xfId="1" applyNumberFormat="1" applyFont="1" applyFill="1" applyBorder="1"/>
    <xf numFmtId="0" fontId="7" fillId="3" borderId="6" xfId="0" applyFont="1" applyFill="1" applyBorder="1" applyAlignment="1">
      <alignment horizontal="center" vertical="center"/>
    </xf>
    <xf numFmtId="164" fontId="7" fillId="3" borderId="6" xfId="1" applyNumberFormat="1" applyFont="1" applyFill="1" applyBorder="1"/>
    <xf numFmtId="0" fontId="7" fillId="3" borderId="6" xfId="0" applyFont="1" applyFill="1" applyBorder="1" applyAlignment="1">
      <alignment wrapText="1"/>
    </xf>
    <xf numFmtId="164" fontId="8" fillId="3" borderId="6" xfId="1" applyNumberFormat="1" applyFont="1" applyFill="1" applyBorder="1" applyAlignment="1">
      <alignment wrapText="1"/>
    </xf>
    <xf numFmtId="0" fontId="7" fillId="3" borderId="17" xfId="0" applyFont="1" applyFill="1" applyBorder="1" applyAlignment="1">
      <alignment horizontal="center" vertical="center"/>
    </xf>
    <xf numFmtId="0" fontId="22" fillId="3" borderId="47" xfId="0" applyFont="1" applyFill="1" applyBorder="1"/>
    <xf numFmtId="0" fontId="7" fillId="3" borderId="18" xfId="0" applyFont="1" applyFill="1" applyBorder="1" applyAlignment="1">
      <alignment horizontal="center" vertical="center"/>
    </xf>
    <xf numFmtId="0" fontId="22" fillId="3" borderId="44" xfId="0" applyFont="1" applyFill="1" applyBorder="1"/>
    <xf numFmtId="0" fontId="7" fillId="3" borderId="44" xfId="0" applyFont="1" applyFill="1" applyBorder="1" applyAlignment="1">
      <alignment horizontal="left" vertical="top"/>
    </xf>
    <xf numFmtId="0" fontId="7" fillId="3" borderId="44" xfId="0" applyFont="1" applyFill="1" applyBorder="1" applyAlignment="1">
      <alignment horizontal="left" vertical="top" wrapText="1"/>
    </xf>
    <xf numFmtId="0" fontId="7" fillId="3" borderId="19" xfId="0" applyFont="1" applyFill="1" applyBorder="1" applyAlignment="1">
      <alignment horizontal="center" vertical="center"/>
    </xf>
    <xf numFmtId="0" fontId="7" fillId="3" borderId="45" xfId="0" applyFont="1" applyFill="1" applyBorder="1" applyAlignment="1">
      <alignment horizontal="left" vertical="top"/>
    </xf>
    <xf numFmtId="0" fontId="7" fillId="3" borderId="34" xfId="0" applyFont="1" applyFill="1" applyBorder="1"/>
    <xf numFmtId="0" fontId="7" fillId="3" borderId="28" xfId="0" applyFont="1" applyFill="1" applyBorder="1" applyAlignment="1">
      <alignment horizontal="center" vertical="center"/>
    </xf>
    <xf numFmtId="0" fontId="7" fillId="3" borderId="28" xfId="0" applyFont="1" applyFill="1" applyBorder="1" applyAlignment="1">
      <alignment wrapText="1"/>
    </xf>
    <xf numFmtId="164" fontId="8" fillId="3" borderId="28" xfId="1" applyNumberFormat="1" applyFont="1" applyFill="1" applyBorder="1" applyAlignment="1">
      <alignment wrapText="1"/>
    </xf>
    <xf numFmtId="164" fontId="7" fillId="8" borderId="1" xfId="1" applyNumberFormat="1" applyFont="1" applyFill="1" applyBorder="1"/>
    <xf numFmtId="164" fontId="7" fillId="8" borderId="9" xfId="1" applyNumberFormat="1" applyFont="1" applyFill="1" applyBorder="1"/>
    <xf numFmtId="164" fontId="7" fillId="8" borderId="6" xfId="1" applyNumberFormat="1" applyFont="1" applyFill="1" applyBorder="1"/>
    <xf numFmtId="0" fontId="24" fillId="2" borderId="64" xfId="0" applyFont="1" applyFill="1" applyBorder="1" applyAlignment="1">
      <alignment horizontal="center" vertical="center"/>
    </xf>
    <xf numFmtId="0" fontId="7" fillId="0" borderId="47"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59" xfId="0" applyFont="1" applyBorder="1" applyAlignment="1">
      <alignment horizontal="center" vertical="center"/>
    </xf>
    <xf numFmtId="164" fontId="7" fillId="5" borderId="1" xfId="1" applyNumberFormat="1" applyFont="1" applyFill="1" applyBorder="1"/>
    <xf numFmtId="164" fontId="7" fillId="5" borderId="9" xfId="1" applyNumberFormat="1" applyFont="1" applyFill="1" applyBorder="1"/>
    <xf numFmtId="164" fontId="7" fillId="5" borderId="6" xfId="1" applyNumberFormat="1" applyFont="1" applyFill="1" applyBorder="1"/>
    <xf numFmtId="0" fontId="7" fillId="3" borderId="32" xfId="0" applyFont="1" applyFill="1" applyBorder="1" applyAlignment="1">
      <alignment horizontal="left" vertical="top"/>
    </xf>
    <xf numFmtId="164" fontId="7" fillId="3" borderId="15" xfId="1" applyNumberFormat="1" applyFont="1" applyFill="1" applyBorder="1"/>
    <xf numFmtId="164" fontId="7" fillId="3" borderId="16" xfId="1" applyNumberFormat="1" applyFont="1" applyFill="1" applyBorder="1"/>
    <xf numFmtId="164" fontId="7" fillId="8" borderId="3" xfId="1" applyNumberFormat="1" applyFont="1" applyFill="1" applyBorder="1"/>
    <xf numFmtId="43" fontId="8" fillId="3" borderId="22" xfId="3" applyFont="1" applyFill="1" applyBorder="1" applyAlignment="1">
      <alignment wrapText="1"/>
    </xf>
    <xf numFmtId="164" fontId="7" fillId="3" borderId="3" xfId="1" applyNumberFormat="1" applyFont="1" applyFill="1" applyBorder="1"/>
    <xf numFmtId="164" fontId="35" fillId="3" borderId="1" xfId="1" applyNumberFormat="1" applyFont="1" applyFill="1" applyBorder="1"/>
    <xf numFmtId="164" fontId="12" fillId="11" borderId="6" xfId="1" applyNumberFormat="1" applyFont="1" applyFill="1" applyBorder="1"/>
    <xf numFmtId="164" fontId="12" fillId="11" borderId="1" xfId="1" applyNumberFormat="1" applyFont="1" applyFill="1" applyBorder="1"/>
    <xf numFmtId="164" fontId="12" fillId="11" borderId="9" xfId="1" applyNumberFormat="1" applyFont="1" applyFill="1" applyBorder="1"/>
    <xf numFmtId="164" fontId="32" fillId="11" borderId="1" xfId="1" applyNumberFormat="1" applyFont="1" applyFill="1" applyBorder="1"/>
    <xf numFmtId="164" fontId="32" fillId="11" borderId="6" xfId="1" applyNumberFormat="1" applyFont="1" applyFill="1" applyBorder="1"/>
    <xf numFmtId="0" fontId="7" fillId="3" borderId="60" xfId="0" applyFont="1" applyFill="1" applyBorder="1"/>
    <xf numFmtId="0" fontId="7" fillId="3" borderId="47" xfId="0" applyFont="1" applyFill="1" applyBorder="1"/>
    <xf numFmtId="0" fontId="7" fillId="3" borderId="44" xfId="0" applyFont="1" applyFill="1" applyBorder="1"/>
    <xf numFmtId="0" fontId="7" fillId="3" borderId="45" xfId="0" applyFont="1" applyFill="1" applyBorder="1"/>
    <xf numFmtId="0" fontId="29" fillId="3" borderId="0" xfId="0" applyFont="1" applyFill="1"/>
    <xf numFmtId="0" fontId="20" fillId="3" borderId="0" xfId="0" applyFont="1" applyFill="1"/>
    <xf numFmtId="0" fontId="23" fillId="3" borderId="64" xfId="0" applyFont="1" applyFill="1" applyBorder="1" applyAlignment="1">
      <alignment horizontal="center" vertical="center" wrapText="1"/>
    </xf>
    <xf numFmtId="0" fontId="7" fillId="3" borderId="59" xfId="0" applyFont="1" applyFill="1" applyBorder="1"/>
    <xf numFmtId="0" fontId="7" fillId="3" borderId="40" xfId="0" applyFont="1" applyFill="1" applyBorder="1"/>
    <xf numFmtId="0" fontId="7" fillId="3" borderId="9" xfId="0" applyFont="1" applyFill="1" applyBorder="1" applyAlignment="1">
      <alignment horizontal="left" vertical="top"/>
    </xf>
    <xf numFmtId="0" fontId="37" fillId="0" borderId="0" xfId="0" applyFont="1" applyAlignment="1">
      <alignment horizontal="left" vertical="center" wrapText="1" indent="2"/>
    </xf>
    <xf numFmtId="0" fontId="38" fillId="0" borderId="0" xfId="0" applyFont="1" applyAlignment="1">
      <alignment horizontal="center" vertical="center" wrapText="1"/>
    </xf>
    <xf numFmtId="0" fontId="39" fillId="0" borderId="0" xfId="0" applyFont="1" applyAlignment="1">
      <alignment horizontal="center"/>
    </xf>
    <xf numFmtId="2" fontId="0" fillId="3" borderId="1" xfId="0" applyNumberFormat="1" applyFill="1" applyBorder="1" applyAlignment="1">
      <alignment horizontal="right" vertical="center"/>
    </xf>
    <xf numFmtId="2" fontId="0" fillId="3" borderId="6" xfId="0" applyNumberFormat="1" applyFill="1" applyBorder="1" applyAlignment="1">
      <alignment horizontal="right" vertical="center"/>
    </xf>
    <xf numFmtId="0" fontId="7" fillId="0" borderId="5" xfId="0" applyFont="1" applyBorder="1" applyAlignment="1">
      <alignment horizontal="center" vertical="center"/>
    </xf>
    <xf numFmtId="164" fontId="32" fillId="11" borderId="3" xfId="1" applyNumberFormat="1" applyFont="1" applyFill="1" applyBorder="1" applyAlignment="1">
      <alignment wrapText="1"/>
    </xf>
    <xf numFmtId="164" fontId="32" fillId="11" borderId="1" xfId="1" applyNumberFormat="1" applyFont="1" applyFill="1" applyBorder="1" applyAlignment="1">
      <alignment wrapText="1"/>
    </xf>
    <xf numFmtId="164" fontId="32" fillId="11" borderId="9" xfId="1" applyNumberFormat="1" applyFont="1" applyFill="1" applyBorder="1" applyAlignment="1">
      <alignment wrapText="1"/>
    </xf>
    <xf numFmtId="164" fontId="0" fillId="0" borderId="17" xfId="1" applyNumberFormat="1" applyFont="1" applyBorder="1"/>
    <xf numFmtId="164" fontId="0" fillId="0" borderId="18" xfId="1" applyNumberFormat="1" applyFont="1" applyBorder="1"/>
    <xf numFmtId="164" fontId="0" fillId="3" borderId="18" xfId="1" applyNumberFormat="1" applyFont="1" applyFill="1" applyBorder="1" applyAlignment="1">
      <alignment horizontal="right" vertical="center"/>
    </xf>
    <xf numFmtId="164" fontId="0" fillId="0" borderId="19" xfId="1" applyNumberFormat="1" applyFont="1" applyBorder="1"/>
    <xf numFmtId="0" fontId="0" fillId="3" borderId="26" xfId="0" applyFill="1" applyBorder="1" applyAlignment="1">
      <alignment horizontal="center" vertical="center"/>
    </xf>
    <xf numFmtId="164" fontId="0" fillId="0" borderId="27" xfId="1" applyNumberFormat="1" applyFont="1" applyFill="1" applyBorder="1"/>
    <xf numFmtId="0" fontId="0" fillId="0" borderId="27" xfId="0" applyBorder="1"/>
    <xf numFmtId="164" fontId="0" fillId="3" borderId="3" xfId="1" applyNumberFormat="1" applyFont="1" applyFill="1" applyBorder="1" applyAlignment="1">
      <alignment horizontal="right" vertical="center"/>
    </xf>
    <xf numFmtId="164" fontId="0" fillId="4" borderId="1" xfId="1" applyNumberFormat="1" applyFont="1" applyFill="1" applyBorder="1" applyAlignment="1">
      <alignment horizontal="right" vertical="center"/>
    </xf>
    <xf numFmtId="164" fontId="0" fillId="3" borderId="1" xfId="1" applyNumberFormat="1" applyFont="1" applyFill="1" applyBorder="1" applyAlignment="1">
      <alignment horizontal="right" vertical="center"/>
    </xf>
    <xf numFmtId="164" fontId="0" fillId="3" borderId="28" xfId="1" applyNumberFormat="1" applyFont="1" applyFill="1" applyBorder="1" applyAlignment="1">
      <alignment horizontal="right" vertical="center"/>
    </xf>
    <xf numFmtId="164" fontId="0" fillId="3" borderId="65" xfId="1" applyNumberFormat="1" applyFont="1" applyFill="1" applyBorder="1" applyAlignment="1">
      <alignment horizontal="right" vertical="center"/>
    </xf>
    <xf numFmtId="164" fontId="0" fillId="6" borderId="1" xfId="1" applyNumberFormat="1" applyFont="1" applyFill="1" applyBorder="1" applyAlignment="1">
      <alignment horizontal="right" vertical="center"/>
    </xf>
    <xf numFmtId="164" fontId="0" fillId="6" borderId="3" xfId="1" applyNumberFormat="1" applyFont="1" applyFill="1" applyBorder="1" applyAlignment="1">
      <alignment horizontal="right" vertical="center"/>
    </xf>
    <xf numFmtId="164" fontId="0" fillId="4" borderId="6" xfId="1" applyNumberFormat="1" applyFont="1" applyFill="1" applyBorder="1" applyAlignment="1">
      <alignment horizontal="right" vertical="center"/>
    </xf>
    <xf numFmtId="164" fontId="0" fillId="4" borderId="65" xfId="1" applyNumberFormat="1" applyFont="1" applyFill="1" applyBorder="1" applyAlignment="1">
      <alignment horizontal="right" vertical="center"/>
    </xf>
    <xf numFmtId="164" fontId="0" fillId="6" borderId="6" xfId="1" applyNumberFormat="1" applyFont="1" applyFill="1" applyBorder="1" applyAlignment="1">
      <alignment horizontal="right" vertical="center"/>
    </xf>
    <xf numFmtId="164" fontId="0" fillId="6" borderId="0" xfId="1" applyNumberFormat="1" applyFont="1" applyFill="1" applyBorder="1" applyAlignment="1">
      <alignment horizontal="right" vertical="center"/>
    </xf>
    <xf numFmtId="166" fontId="0" fillId="6" borderId="21" xfId="3" applyNumberFormat="1" applyFont="1" applyFill="1" applyBorder="1" applyAlignment="1"/>
    <xf numFmtId="166" fontId="0" fillId="4" borderId="18" xfId="3" applyNumberFormat="1" applyFont="1" applyFill="1" applyBorder="1" applyAlignment="1"/>
    <xf numFmtId="166" fontId="0" fillId="6" borderId="18" xfId="3" applyNumberFormat="1" applyFont="1" applyFill="1" applyBorder="1" applyAlignment="1"/>
    <xf numFmtId="166" fontId="0" fillId="4" borderId="19" xfId="3" applyNumberFormat="1" applyFont="1" applyFill="1" applyBorder="1" applyAlignment="1"/>
    <xf numFmtId="0" fontId="2" fillId="0" borderId="0" xfId="0" applyFont="1"/>
    <xf numFmtId="0" fontId="10" fillId="0" borderId="0" xfId="0" applyFont="1"/>
    <xf numFmtId="0" fontId="10" fillId="0" borderId="0" xfId="0" applyFont="1" applyAlignment="1">
      <alignment horizontal="right"/>
    </xf>
    <xf numFmtId="165" fontId="0" fillId="0" borderId="0" xfId="0" applyNumberFormat="1"/>
    <xf numFmtId="43" fontId="10" fillId="0" borderId="0" xfId="3" applyFont="1"/>
    <xf numFmtId="166" fontId="10" fillId="0" borderId="0" xfId="3" applyNumberFormat="1" applyFont="1"/>
    <xf numFmtId="165" fontId="3" fillId="11" borderId="18" xfId="0" applyNumberFormat="1" applyFont="1" applyFill="1" applyBorder="1"/>
    <xf numFmtId="165" fontId="36" fillId="11" borderId="21" xfId="0" applyNumberFormat="1" applyFont="1" applyFill="1" applyBorder="1"/>
    <xf numFmtId="165" fontId="36" fillId="11" borderId="18" xfId="0" applyNumberFormat="1" applyFont="1" applyFill="1" applyBorder="1"/>
    <xf numFmtId="165" fontId="2" fillId="13" borderId="18" xfId="0" applyNumberFormat="1" applyFont="1" applyFill="1" applyBorder="1"/>
    <xf numFmtId="165" fontId="2" fillId="13" borderId="19" xfId="0" applyNumberFormat="1" applyFont="1" applyFill="1" applyBorder="1"/>
    <xf numFmtId="2" fontId="2" fillId="13" borderId="18" xfId="0" applyNumberFormat="1" applyFont="1" applyFill="1" applyBorder="1"/>
    <xf numFmtId="2" fontId="8" fillId="13" borderId="18" xfId="3" applyNumberFormat="1" applyFont="1" applyFill="1" applyBorder="1" applyAlignment="1">
      <alignment wrapText="1"/>
    </xf>
    <xf numFmtId="2" fontId="2" fillId="13" borderId="21" xfId="0" applyNumberFormat="1" applyFont="1" applyFill="1" applyBorder="1"/>
    <xf numFmtId="2" fontId="2" fillId="13" borderId="19" xfId="0" applyNumberFormat="1" applyFont="1" applyFill="1" applyBorder="1"/>
    <xf numFmtId="0" fontId="12" fillId="11" borderId="1" xfId="0" applyFont="1" applyFill="1" applyBorder="1" applyAlignment="1">
      <alignment horizontal="left" vertical="top"/>
    </xf>
    <xf numFmtId="0" fontId="12" fillId="11" borderId="1" xfId="0" applyFont="1" applyFill="1" applyBorder="1"/>
    <xf numFmtId="0" fontId="32" fillId="11" borderId="1" xfId="0" applyFont="1" applyFill="1" applyBorder="1" applyAlignment="1">
      <alignment horizontal="center" vertical="center"/>
    </xf>
    <xf numFmtId="0" fontId="32" fillId="11" borderId="1" xfId="0" applyFont="1" applyFill="1" applyBorder="1" applyAlignment="1">
      <alignment horizontal="left" vertical="top" wrapText="1"/>
    </xf>
    <xf numFmtId="0" fontId="32" fillId="11" borderId="1" xfId="0" applyFont="1" applyFill="1" applyBorder="1"/>
    <xf numFmtId="0" fontId="32" fillId="11" borderId="1" xfId="0" applyFont="1" applyFill="1" applyBorder="1" applyAlignment="1">
      <alignment wrapText="1"/>
    </xf>
    <xf numFmtId="0" fontId="32" fillId="11" borderId="18" xfId="0" applyFont="1" applyFill="1" applyBorder="1" applyAlignment="1">
      <alignment horizontal="center" vertical="center"/>
    </xf>
    <xf numFmtId="0" fontId="32" fillId="11" borderId="44" xfId="0" applyFont="1" applyFill="1" applyBorder="1" applyAlignment="1">
      <alignment horizontal="left" vertical="top" wrapText="1"/>
    </xf>
    <xf numFmtId="0" fontId="12" fillId="11" borderId="9" xfId="0" applyFont="1" applyFill="1" applyBorder="1"/>
    <xf numFmtId="0" fontId="32" fillId="11" borderId="3" xfId="0" applyFont="1" applyFill="1" applyBorder="1" applyAlignment="1">
      <alignment horizontal="center" vertical="center"/>
    </xf>
    <xf numFmtId="0" fontId="36" fillId="11" borderId="3" xfId="0" applyFont="1" applyFill="1" applyBorder="1"/>
    <xf numFmtId="0" fontId="32" fillId="11" borderId="3" xfId="0" applyFont="1" applyFill="1" applyBorder="1"/>
    <xf numFmtId="0" fontId="32" fillId="11" borderId="3" xfId="0" applyFont="1" applyFill="1" applyBorder="1" applyAlignment="1">
      <alignment wrapText="1"/>
    </xf>
    <xf numFmtId="0" fontId="32" fillId="11" borderId="9" xfId="0" applyFont="1" applyFill="1" applyBorder="1" applyAlignment="1">
      <alignment horizontal="center" vertical="center"/>
    </xf>
    <xf numFmtId="0" fontId="40" fillId="11" borderId="9" xfId="0" applyFont="1" applyFill="1" applyBorder="1"/>
    <xf numFmtId="0" fontId="32" fillId="11" borderId="9" xfId="0" applyFont="1" applyFill="1" applyBorder="1"/>
    <xf numFmtId="0" fontId="32" fillId="11" borderId="9" xfId="0" applyFont="1" applyFill="1" applyBorder="1" applyAlignment="1">
      <alignment wrapText="1"/>
    </xf>
    <xf numFmtId="0" fontId="40" fillId="11" borderId="3" xfId="0" applyFont="1" applyFill="1" applyBorder="1"/>
    <xf numFmtId="164" fontId="8" fillId="4" borderId="3" xfId="1" applyNumberFormat="1" applyFont="1" applyFill="1" applyBorder="1" applyAlignment="1">
      <alignment wrapText="1"/>
    </xf>
    <xf numFmtId="43" fontId="8" fillId="4" borderId="17" xfId="3" applyFont="1" applyFill="1" applyBorder="1" applyAlignment="1">
      <alignment wrapText="1"/>
    </xf>
    <xf numFmtId="164" fontId="8" fillId="4" borderId="9" xfId="1" applyNumberFormat="1" applyFont="1" applyFill="1" applyBorder="1" applyAlignment="1">
      <alignment wrapText="1"/>
    </xf>
    <xf numFmtId="0" fontId="32" fillId="11" borderId="17" xfId="0" applyFont="1" applyFill="1" applyBorder="1" applyAlignment="1">
      <alignment horizontal="center" vertical="center"/>
    </xf>
    <xf numFmtId="0" fontId="40" fillId="11" borderId="47" xfId="0" applyFont="1" applyFill="1" applyBorder="1"/>
    <xf numFmtId="0" fontId="32" fillId="11" borderId="1" xfId="0" applyFont="1" applyFill="1" applyBorder="1" applyAlignment="1">
      <alignment horizontal="left" vertical="top"/>
    </xf>
    <xf numFmtId="0" fontId="32" fillId="11" borderId="44" xfId="0" applyFont="1" applyFill="1" applyBorder="1" applyAlignment="1">
      <alignment horizontal="left" vertical="top"/>
    </xf>
    <xf numFmtId="0" fontId="32" fillId="11" borderId="20" xfId="0" applyFont="1" applyFill="1" applyBorder="1" applyAlignment="1">
      <alignment horizontal="center" vertical="center"/>
    </xf>
    <xf numFmtId="0" fontId="12" fillId="11" borderId="4" xfId="0" applyFont="1" applyFill="1" applyBorder="1" applyAlignment="1">
      <alignment horizontal="center" vertical="center"/>
    </xf>
    <xf numFmtId="0" fontId="0" fillId="11" borderId="0" xfId="0" applyFill="1"/>
    <xf numFmtId="0" fontId="3" fillId="11" borderId="0" xfId="0" applyFont="1" applyFill="1"/>
    <xf numFmtId="0" fontId="36" fillId="11" borderId="0" xfId="0" applyFont="1" applyFill="1"/>
    <xf numFmtId="2" fontId="13" fillId="3" borderId="21" xfId="0" applyNumberFormat="1" applyFont="1" applyFill="1" applyBorder="1"/>
    <xf numFmtId="2" fontId="13" fillId="6" borderId="18" xfId="0" applyNumberFormat="1" applyFont="1" applyFill="1" applyBorder="1"/>
    <xf numFmtId="0" fontId="28" fillId="8" borderId="30" xfId="0" applyFont="1" applyFill="1" applyBorder="1"/>
    <xf numFmtId="0" fontId="28" fillId="8" borderId="31" xfId="0" applyFont="1" applyFill="1" applyBorder="1"/>
    <xf numFmtId="0" fontId="7" fillId="8" borderId="31" xfId="0" applyFont="1" applyFill="1" applyBorder="1" applyAlignment="1">
      <alignment horizontal="left" vertical="top"/>
    </xf>
    <xf numFmtId="0" fontId="7" fillId="8" borderId="31" xfId="0" applyFont="1" applyFill="1" applyBorder="1" applyAlignment="1">
      <alignment horizontal="left" vertical="top" wrapText="1"/>
    </xf>
    <xf numFmtId="0" fontId="7" fillId="8" borderId="3" xfId="0" applyFont="1" applyFill="1" applyBorder="1" applyAlignment="1">
      <alignment horizontal="center" vertical="center"/>
    </xf>
    <xf numFmtId="0" fontId="7" fillId="8" borderId="1" xfId="0" applyFont="1" applyFill="1" applyBorder="1" applyAlignment="1">
      <alignment horizontal="center" vertical="center"/>
    </xf>
    <xf numFmtId="0" fontId="22" fillId="8" borderId="9" xfId="0" applyFont="1" applyFill="1" applyBorder="1"/>
    <xf numFmtId="0" fontId="22" fillId="8" borderId="1" xfId="0" applyFont="1" applyFill="1" applyBorder="1"/>
    <xf numFmtId="0" fontId="7" fillId="8" borderId="1" xfId="0" applyFont="1" applyFill="1" applyBorder="1" applyAlignment="1">
      <alignment horizontal="left" vertical="top"/>
    </xf>
    <xf numFmtId="0" fontId="7" fillId="8" borderId="1" xfId="0" applyFont="1" applyFill="1" applyBorder="1" applyAlignment="1">
      <alignment horizontal="left" vertical="top" wrapText="1"/>
    </xf>
    <xf numFmtId="0" fontId="7" fillId="8" borderId="9" xfId="0" applyFont="1" applyFill="1" applyBorder="1" applyAlignment="1">
      <alignment horizontal="center" vertical="center"/>
    </xf>
    <xf numFmtId="0" fontId="22" fillId="8" borderId="3" xfId="0" applyFont="1" applyFill="1" applyBorder="1"/>
    <xf numFmtId="0" fontId="7" fillId="8" borderId="17" xfId="0" applyFont="1" applyFill="1" applyBorder="1" applyAlignment="1">
      <alignment horizontal="center" vertical="center"/>
    </xf>
    <xf numFmtId="0" fontId="22" fillId="8" borderId="47" xfId="0" applyFont="1" applyFill="1" applyBorder="1"/>
    <xf numFmtId="0" fontId="7" fillId="8" borderId="18" xfId="0" applyFont="1" applyFill="1" applyBorder="1" applyAlignment="1">
      <alignment horizontal="center" vertical="center"/>
    </xf>
    <xf numFmtId="0" fontId="22" fillId="8" borderId="44" xfId="0" applyFont="1" applyFill="1" applyBorder="1"/>
    <xf numFmtId="0" fontId="7" fillId="8" borderId="44" xfId="0" applyFont="1" applyFill="1" applyBorder="1" applyAlignment="1">
      <alignment horizontal="left" vertical="top"/>
    </xf>
    <xf numFmtId="0" fontId="7" fillId="8" borderId="44" xfId="0" applyFont="1" applyFill="1" applyBorder="1" applyAlignment="1">
      <alignment horizontal="left" vertical="top" wrapText="1"/>
    </xf>
    <xf numFmtId="0" fontId="7" fillId="8" borderId="6" xfId="0" applyFont="1" applyFill="1" applyBorder="1" applyAlignment="1">
      <alignment horizontal="center" vertical="center"/>
    </xf>
    <xf numFmtId="0" fontId="7" fillId="8" borderId="6" xfId="0" applyFont="1" applyFill="1" applyBorder="1" applyAlignment="1">
      <alignment horizontal="left" vertical="top"/>
    </xf>
    <xf numFmtId="164" fontId="7" fillId="5" borderId="3" xfId="1" applyNumberFormat="1" applyFont="1" applyFill="1" applyBorder="1"/>
    <xf numFmtId="0" fontId="7" fillId="5" borderId="1" xfId="0" applyFont="1" applyFill="1" applyBorder="1" applyAlignment="1">
      <alignment horizontal="center" vertical="center"/>
    </xf>
    <xf numFmtId="0" fontId="7" fillId="5" borderId="31" xfId="0" applyFont="1" applyFill="1" applyBorder="1" applyAlignment="1">
      <alignment horizontal="left" vertical="top"/>
    </xf>
    <xf numFmtId="0" fontId="7" fillId="5" borderId="1" xfId="0" applyFont="1" applyFill="1" applyBorder="1" applyAlignment="1">
      <alignment horizontal="left" vertical="top"/>
    </xf>
    <xf numFmtId="0" fontId="7" fillId="5" borderId="3" xfId="0" applyFont="1" applyFill="1" applyBorder="1" applyAlignment="1">
      <alignment horizontal="center" vertical="center"/>
    </xf>
    <xf numFmtId="0" fontId="22" fillId="5" borderId="3" xfId="0" applyFont="1" applyFill="1" applyBorder="1"/>
    <xf numFmtId="0" fontId="7" fillId="5" borderId="1" xfId="0" applyFont="1" applyFill="1" applyBorder="1" applyAlignment="1">
      <alignment horizontal="left" vertical="top" wrapText="1"/>
    </xf>
    <xf numFmtId="0" fontId="7" fillId="5" borderId="18" xfId="0" applyFont="1" applyFill="1" applyBorder="1" applyAlignment="1">
      <alignment horizontal="center" vertical="center"/>
    </xf>
    <xf numFmtId="0" fontId="7" fillId="5" borderId="44" xfId="0" applyFont="1" applyFill="1" applyBorder="1" applyAlignment="1">
      <alignment horizontal="left" vertical="top" wrapText="1"/>
    </xf>
    <xf numFmtId="0" fontId="7" fillId="5" borderId="19" xfId="0" applyFont="1" applyFill="1" applyBorder="1" applyAlignment="1">
      <alignment horizontal="center" vertical="center"/>
    </xf>
    <xf numFmtId="0" fontId="7" fillId="5" borderId="45" xfId="0" applyFont="1" applyFill="1" applyBorder="1" applyAlignment="1">
      <alignment horizontal="left" vertical="top"/>
    </xf>
    <xf numFmtId="0" fontId="7" fillId="5" borderId="6" xfId="0" applyFont="1" applyFill="1" applyBorder="1" applyAlignment="1">
      <alignment horizontal="center" vertical="center"/>
    </xf>
    <xf numFmtId="0" fontId="7" fillId="5" borderId="44" xfId="0" applyFont="1" applyFill="1" applyBorder="1" applyAlignment="1">
      <alignment horizontal="left" vertical="top"/>
    </xf>
    <xf numFmtId="164" fontId="32" fillId="5" borderId="1" xfId="1" applyNumberFormat="1" applyFont="1" applyFill="1" applyBorder="1"/>
    <xf numFmtId="0" fontId="7" fillId="5" borderId="17" xfId="0" applyFont="1" applyFill="1" applyBorder="1" applyAlignment="1">
      <alignment horizontal="center" vertical="center"/>
    </xf>
    <xf numFmtId="0" fontId="22" fillId="5" borderId="1" xfId="0" applyFont="1" applyFill="1" applyBorder="1"/>
    <xf numFmtId="0" fontId="41" fillId="5" borderId="47" xfId="0" applyFont="1" applyFill="1" applyBorder="1"/>
    <xf numFmtId="0" fontId="41" fillId="5" borderId="3" xfId="0" applyFont="1" applyFill="1" applyBorder="1"/>
    <xf numFmtId="0" fontId="41" fillId="5" borderId="1" xfId="0" applyFont="1" applyFill="1" applyBorder="1"/>
    <xf numFmtId="0" fontId="7" fillId="5" borderId="6" xfId="0" applyFont="1" applyFill="1" applyBorder="1" applyAlignment="1">
      <alignment horizontal="left" vertical="top"/>
    </xf>
    <xf numFmtId="0" fontId="7" fillId="5" borderId="9" xfId="0" applyFont="1" applyFill="1" applyBorder="1" applyAlignment="1">
      <alignment horizontal="center" vertical="center"/>
    </xf>
    <xf numFmtId="0" fontId="22" fillId="5" borderId="9" xfId="0" applyFont="1" applyFill="1" applyBorder="1"/>
    <xf numFmtId="0" fontId="7" fillId="5" borderId="28" xfId="0" applyFont="1" applyFill="1" applyBorder="1" applyAlignment="1">
      <alignment horizontal="center" vertical="center"/>
    </xf>
    <xf numFmtId="0" fontId="7" fillId="5" borderId="28" xfId="0" applyFont="1" applyFill="1" applyBorder="1" applyAlignment="1">
      <alignment horizontal="left" vertical="top"/>
    </xf>
    <xf numFmtId="164" fontId="7" fillId="3" borderId="14" xfId="1" applyNumberFormat="1" applyFont="1" applyFill="1" applyBorder="1"/>
    <xf numFmtId="0" fontId="21" fillId="3" borderId="33" xfId="0" applyFont="1" applyFill="1" applyBorder="1" applyAlignment="1">
      <alignment horizontal="center" vertical="center"/>
    </xf>
    <xf numFmtId="0" fontId="7" fillId="3" borderId="3" xfId="0" applyFont="1" applyFill="1" applyBorder="1" applyAlignment="1">
      <alignment horizontal="left" vertical="top"/>
    </xf>
    <xf numFmtId="0" fontId="7" fillId="3" borderId="6" xfId="0" applyFont="1" applyFill="1" applyBorder="1" applyAlignment="1">
      <alignment horizontal="left" vertical="top" wrapText="1"/>
    </xf>
    <xf numFmtId="0" fontId="7" fillId="3" borderId="30" xfId="0" applyFont="1" applyFill="1" applyBorder="1" applyAlignment="1">
      <alignment horizontal="left" vertical="top"/>
    </xf>
    <xf numFmtId="0" fontId="7" fillId="3" borderId="32" xfId="0" applyFont="1" applyFill="1" applyBorder="1" applyAlignment="1">
      <alignment horizontal="left" vertical="top" wrapText="1"/>
    </xf>
    <xf numFmtId="0" fontId="7" fillId="3" borderId="42" xfId="0" applyFont="1" applyFill="1" applyBorder="1" applyAlignment="1">
      <alignment horizontal="left" vertical="top"/>
    </xf>
    <xf numFmtId="0" fontId="7" fillId="3" borderId="28" xfId="0" applyFont="1" applyFill="1" applyBorder="1" applyAlignment="1">
      <alignment horizontal="left" vertical="top" wrapText="1"/>
    </xf>
    <xf numFmtId="0" fontId="2" fillId="3" borderId="0" xfId="0" applyFont="1" applyFill="1"/>
    <xf numFmtId="0" fontId="14" fillId="3" borderId="0" xfId="0" applyFont="1" applyFill="1"/>
    <xf numFmtId="0" fontId="41" fillId="8" borderId="44" xfId="0" applyFont="1" applyFill="1" applyBorder="1"/>
    <xf numFmtId="0" fontId="12" fillId="11" borderId="4" xfId="0" applyFont="1" applyFill="1" applyBorder="1"/>
    <xf numFmtId="0" fontId="32" fillId="11" borderId="4" xfId="0" applyFont="1" applyFill="1" applyBorder="1"/>
    <xf numFmtId="0" fontId="12" fillId="11" borderId="2" xfId="0" applyFont="1" applyFill="1" applyBorder="1"/>
    <xf numFmtId="0" fontId="12" fillId="11" borderId="5" xfId="0" applyFont="1" applyFill="1" applyBorder="1"/>
    <xf numFmtId="0" fontId="7" fillId="5" borderId="4" xfId="0" applyFont="1" applyFill="1" applyBorder="1"/>
    <xf numFmtId="0" fontId="7" fillId="5" borderId="2" xfId="0" applyFont="1" applyFill="1" applyBorder="1"/>
    <xf numFmtId="0" fontId="7" fillId="5" borderId="5" xfId="0" applyFont="1" applyFill="1" applyBorder="1"/>
    <xf numFmtId="0" fontId="7" fillId="5" borderId="0" xfId="0" applyFont="1" applyFill="1" applyAlignment="1">
      <alignment horizontal="center" vertical="center"/>
    </xf>
    <xf numFmtId="0" fontId="7" fillId="5" borderId="0" xfId="0" applyFont="1" applyFill="1"/>
    <xf numFmtId="0" fontId="12" fillId="11" borderId="0" xfId="0" applyFont="1" applyFill="1" applyAlignment="1">
      <alignment horizontal="center" vertical="center"/>
    </xf>
    <xf numFmtId="0" fontId="7" fillId="8" borderId="0" xfId="0" applyFont="1" applyFill="1" applyAlignment="1">
      <alignment horizontal="center" vertical="center"/>
    </xf>
    <xf numFmtId="0" fontId="7" fillId="8" borderId="0" xfId="0" applyFont="1" applyFill="1"/>
    <xf numFmtId="0" fontId="7" fillId="8" borderId="4" xfId="0" applyFont="1" applyFill="1" applyBorder="1"/>
    <xf numFmtId="0" fontId="7" fillId="8" borderId="2" xfId="0" applyFont="1" applyFill="1" applyBorder="1"/>
    <xf numFmtId="0" fontId="7" fillId="8" borderId="5" xfId="0" applyFont="1" applyFill="1" applyBorder="1"/>
    <xf numFmtId="0" fontId="7" fillId="3" borderId="3" xfId="0" applyFont="1" applyFill="1" applyBorder="1" applyAlignment="1">
      <alignment horizontal="left" vertical="top" wrapText="1"/>
    </xf>
    <xf numFmtId="0" fontId="28" fillId="3" borderId="1" xfId="0" applyFont="1" applyFill="1" applyBorder="1"/>
    <xf numFmtId="43" fontId="8" fillId="0" borderId="1" xfId="3" applyFont="1" applyBorder="1" applyAlignment="1">
      <alignment wrapText="1"/>
    </xf>
    <xf numFmtId="43" fontId="8" fillId="3" borderId="1" xfId="3" applyFont="1" applyFill="1" applyBorder="1" applyAlignment="1">
      <alignment wrapText="1"/>
    </xf>
    <xf numFmtId="0" fontId="7" fillId="3" borderId="9" xfId="0" applyFont="1" applyFill="1" applyBorder="1" applyAlignment="1">
      <alignment horizontal="left" vertical="top" wrapText="1"/>
    </xf>
    <xf numFmtId="43" fontId="8" fillId="3" borderId="9" xfId="3" applyFont="1" applyFill="1" applyBorder="1" applyAlignment="1">
      <alignment wrapText="1"/>
    </xf>
    <xf numFmtId="0" fontId="28" fillId="3" borderId="3" xfId="0" applyFont="1" applyFill="1" applyBorder="1"/>
    <xf numFmtId="43" fontId="8" fillId="3" borderId="18" xfId="3" applyFont="1" applyFill="1" applyBorder="1" applyAlignment="1">
      <alignment wrapText="1"/>
    </xf>
    <xf numFmtId="43" fontId="8" fillId="3" borderId="19" xfId="3" applyFont="1" applyFill="1" applyBorder="1" applyAlignment="1">
      <alignment wrapText="1"/>
    </xf>
    <xf numFmtId="0" fontId="12" fillId="11" borderId="28" xfId="0" applyFont="1" applyFill="1" applyBorder="1"/>
    <xf numFmtId="164" fontId="7" fillId="3" borderId="28" xfId="1" applyNumberFormat="1" applyFont="1" applyFill="1" applyBorder="1"/>
    <xf numFmtId="164" fontId="7" fillId="8" borderId="28" xfId="1" applyNumberFormat="1" applyFont="1" applyFill="1" applyBorder="1"/>
    <xf numFmtId="43" fontId="8" fillId="3" borderId="28" xfId="3" applyFont="1" applyFill="1" applyBorder="1" applyAlignment="1">
      <alignment wrapText="1"/>
    </xf>
    <xf numFmtId="164" fontId="32" fillId="11" borderId="3" xfId="1" applyNumberFormat="1" applyFont="1" applyFill="1" applyBorder="1"/>
    <xf numFmtId="164" fontId="32" fillId="11" borderId="28" xfId="1" applyNumberFormat="1" applyFont="1" applyFill="1" applyBorder="1"/>
    <xf numFmtId="164" fontId="7" fillId="0" borderId="3" xfId="1" applyNumberFormat="1" applyFont="1" applyBorder="1"/>
    <xf numFmtId="43" fontId="8" fillId="0" borderId="18" xfId="3" applyFont="1" applyBorder="1" applyAlignment="1">
      <alignment wrapText="1"/>
    </xf>
    <xf numFmtId="164" fontId="7" fillId="5" borderId="28" xfId="1" applyNumberFormat="1" applyFont="1" applyFill="1" applyBorder="1"/>
    <xf numFmtId="43" fontId="8" fillId="0" borderId="19" xfId="3" applyFont="1" applyBorder="1" applyAlignment="1">
      <alignment wrapText="1"/>
    </xf>
    <xf numFmtId="0" fontId="14" fillId="3" borderId="3" xfId="0" applyFont="1" applyFill="1" applyBorder="1"/>
    <xf numFmtId="0" fontId="42" fillId="0" borderId="0" xfId="0" applyFont="1"/>
    <xf numFmtId="0" fontId="42" fillId="3" borderId="0" xfId="0" applyFont="1" applyFill="1"/>
    <xf numFmtId="0" fontId="7" fillId="2" borderId="1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28" fillId="3" borderId="6" xfId="0" applyFont="1" applyFill="1" applyBorder="1"/>
    <xf numFmtId="0" fontId="14" fillId="3" borderId="1" xfId="0" applyFont="1" applyFill="1" applyBorder="1"/>
    <xf numFmtId="0" fontId="43" fillId="11" borderId="0" xfId="0" applyFont="1" applyFill="1"/>
    <xf numFmtId="0" fontId="43" fillId="11" borderId="0" xfId="0" applyFont="1" applyFill="1" applyAlignment="1">
      <alignment horizontal="center" vertical="center"/>
    </xf>
    <xf numFmtId="0" fontId="16" fillId="0" borderId="0" xfId="0" applyFont="1"/>
    <xf numFmtId="0" fontId="16" fillId="3" borderId="0" xfId="0" applyFont="1" applyFill="1"/>
    <xf numFmtId="0" fontId="16" fillId="0" borderId="0" xfId="0" applyFont="1" applyAlignment="1">
      <alignment wrapText="1"/>
    </xf>
    <xf numFmtId="0" fontId="7" fillId="5" borderId="1" xfId="0" applyFont="1" applyFill="1" applyBorder="1"/>
    <xf numFmtId="0" fontId="14" fillId="0" borderId="0" xfId="0" applyFont="1"/>
    <xf numFmtId="0" fontId="17" fillId="5" borderId="0" xfId="0" applyFont="1" applyFill="1"/>
    <xf numFmtId="0" fontId="7" fillId="5" borderId="9" xfId="0" applyFont="1" applyFill="1" applyBorder="1"/>
    <xf numFmtId="0" fontId="7" fillId="5" borderId="28" xfId="0" applyFont="1" applyFill="1" applyBorder="1"/>
    <xf numFmtId="164" fontId="7" fillId="3" borderId="3" xfId="1" applyNumberFormat="1" applyFont="1" applyFill="1" applyBorder="1" applyAlignment="1">
      <alignment wrapText="1"/>
    </xf>
    <xf numFmtId="43" fontId="7" fillId="3" borderId="17" xfId="3" applyFont="1" applyFill="1" applyBorder="1" applyAlignment="1">
      <alignment wrapText="1"/>
    </xf>
    <xf numFmtId="164" fontId="7" fillId="3" borderId="1" xfId="1" applyNumberFormat="1" applyFont="1" applyFill="1" applyBorder="1" applyAlignment="1">
      <alignment wrapText="1"/>
    </xf>
    <xf numFmtId="43" fontId="7" fillId="3" borderId="18" xfId="3" applyFont="1" applyFill="1" applyBorder="1" applyAlignment="1">
      <alignment wrapText="1"/>
    </xf>
    <xf numFmtId="0" fontId="17" fillId="8" borderId="0" xfId="0" applyFont="1" applyFill="1"/>
    <xf numFmtId="0" fontId="11" fillId="3" borderId="0" xfId="0" applyFont="1" applyFill="1"/>
    <xf numFmtId="0" fontId="9" fillId="3" borderId="0" xfId="0" applyFont="1" applyFill="1" applyAlignment="1">
      <alignment horizontal="left"/>
    </xf>
    <xf numFmtId="0" fontId="44" fillId="3" borderId="0" xfId="0" applyFont="1" applyFill="1"/>
    <xf numFmtId="0" fontId="45" fillId="3" borderId="0" xfId="0" applyFont="1" applyFill="1"/>
    <xf numFmtId="0" fontId="0" fillId="3" borderId="0" xfId="0" applyFill="1" applyAlignment="1">
      <alignment horizontal="left" vertical="center"/>
    </xf>
    <xf numFmtId="0" fontId="7" fillId="3" borderId="0" xfId="0" applyFont="1" applyFill="1" applyAlignment="1">
      <alignment horizontal="left" vertical="center"/>
    </xf>
    <xf numFmtId="0" fontId="48" fillId="3" borderId="0" xfId="0" applyFont="1" applyFill="1"/>
    <xf numFmtId="0" fontId="48" fillId="3" borderId="0" xfId="0" applyFont="1" applyFill="1" applyAlignment="1">
      <alignment horizontal="left"/>
    </xf>
    <xf numFmtId="0" fontId="0" fillId="3" borderId="0" xfId="0" applyFill="1" applyAlignment="1">
      <alignment horizontal="left"/>
    </xf>
    <xf numFmtId="0" fontId="6" fillId="3" borderId="0" xfId="0" applyFont="1" applyFill="1"/>
    <xf numFmtId="0" fontId="4" fillId="3" borderId="0" xfId="0" applyFont="1" applyFill="1"/>
    <xf numFmtId="0" fontId="45" fillId="3" borderId="0" xfId="0" applyFont="1" applyFill="1" applyAlignment="1">
      <alignment vertical="center"/>
    </xf>
    <xf numFmtId="0" fontId="0" fillId="3" borderId="0" xfId="0" applyFill="1" applyAlignment="1">
      <alignment vertical="center"/>
    </xf>
    <xf numFmtId="0" fontId="14" fillId="3" borderId="0" xfId="0" applyFont="1" applyFill="1" applyAlignment="1">
      <alignment vertical="center"/>
    </xf>
    <xf numFmtId="0" fontId="15" fillId="3" borderId="0" xfId="0" applyFont="1" applyFill="1"/>
    <xf numFmtId="0" fontId="19" fillId="3" borderId="0" xfId="0" applyFont="1" applyFill="1"/>
    <xf numFmtId="0" fontId="13" fillId="3" borderId="0" xfId="0" applyFont="1" applyFill="1"/>
    <xf numFmtId="0" fontId="18" fillId="3" borderId="0" xfId="0" applyFont="1" applyFill="1"/>
    <xf numFmtId="0" fontId="28" fillId="3" borderId="0" xfId="0" applyFont="1" applyFill="1" applyAlignment="1">
      <alignment horizontal="left"/>
    </xf>
    <xf numFmtId="0" fontId="8" fillId="3" borderId="0" xfId="0" applyFont="1" applyFill="1" applyAlignment="1">
      <alignment horizontal="left" vertical="center"/>
    </xf>
    <xf numFmtId="0" fontId="0" fillId="0" borderId="0" xfId="0" applyAlignment="1">
      <alignment horizontal="left"/>
    </xf>
    <xf numFmtId="0" fontId="8" fillId="3" borderId="0" xfId="0" applyFont="1" applyFill="1" applyAlignment="1">
      <alignment horizontal="left" vertical="top"/>
    </xf>
    <xf numFmtId="0" fontId="2" fillId="3" borderId="0" xfId="0" applyFont="1" applyFill="1" applyAlignment="1">
      <alignment horizontal="left"/>
    </xf>
    <xf numFmtId="0" fontId="14" fillId="3" borderId="0" xfId="0" applyFont="1" applyFill="1" applyAlignment="1">
      <alignment horizontal="left" vertical="center"/>
    </xf>
    <xf numFmtId="0" fontId="4" fillId="3" borderId="0" xfId="0" applyFont="1" applyFill="1" applyAlignment="1">
      <alignment horizontal="left" vertical="top"/>
    </xf>
    <xf numFmtId="0" fontId="50" fillId="3" borderId="0" xfId="0" applyFont="1" applyFill="1"/>
    <xf numFmtId="0" fontId="2" fillId="3" borderId="0" xfId="0" quotePrefix="1" applyFont="1" applyFill="1"/>
    <xf numFmtId="0" fontId="13" fillId="3" borderId="0" xfId="0" quotePrefix="1" applyFont="1" applyFill="1"/>
    <xf numFmtId="0" fontId="48" fillId="0" borderId="0" xfId="0" applyFont="1" applyAlignment="1">
      <alignment vertical="top"/>
    </xf>
    <xf numFmtId="0" fontId="51" fillId="3" borderId="0" xfId="0" applyFont="1" applyFill="1"/>
    <xf numFmtId="0" fontId="52" fillId="3" borderId="0" xfId="0" applyFont="1" applyFill="1"/>
    <xf numFmtId="0" fontId="53" fillId="3" borderId="0" xfId="2" applyFont="1" applyFill="1" applyAlignment="1">
      <alignment vertical="top"/>
    </xf>
    <xf numFmtId="0" fontId="54" fillId="3" borderId="0" xfId="0" applyFont="1" applyFill="1" applyAlignment="1">
      <alignment vertical="top"/>
    </xf>
    <xf numFmtId="0" fontId="48" fillId="0" borderId="0" xfId="0" applyFont="1"/>
    <xf numFmtId="0" fontId="55" fillId="3" borderId="0" xfId="2" applyFont="1" applyFill="1" applyAlignment="1">
      <alignment vertical="top"/>
    </xf>
    <xf numFmtId="0" fontId="49" fillId="3" borderId="0" xfId="0" applyFont="1" applyFill="1" applyAlignment="1">
      <alignment vertical="top"/>
    </xf>
    <xf numFmtId="0" fontId="0" fillId="0" borderId="0" xfId="0" pivotButton="1"/>
    <xf numFmtId="164" fontId="0" fillId="0" borderId="0" xfId="1" applyNumberFormat="1" applyFont="1"/>
    <xf numFmtId="43" fontId="8" fillId="0" borderId="0" xfId="3" applyFont="1" applyBorder="1" applyAlignment="1">
      <alignment wrapText="1"/>
    </xf>
    <xf numFmtId="43" fontId="7" fillId="3" borderId="0" xfId="3" applyFont="1" applyFill="1" applyBorder="1" applyAlignment="1">
      <alignment wrapText="1"/>
    </xf>
    <xf numFmtId="0" fontId="2" fillId="0" borderId="0" xfId="0" applyFont="1" applyAlignment="1">
      <alignment wrapText="1"/>
    </xf>
    <xf numFmtId="164" fontId="2" fillId="0" borderId="0" xfId="1" applyNumberFormat="1" applyFont="1"/>
    <xf numFmtId="0" fontId="36" fillId="11" borderId="0" xfId="0" applyFont="1" applyFill="1" applyAlignment="1">
      <alignment horizontal="center" vertical="center" wrapText="1"/>
    </xf>
    <xf numFmtId="0" fontId="0" fillId="5" borderId="0" xfId="0" applyFill="1" applyAlignment="1">
      <alignment horizontal="center" vertical="center" wrapText="1"/>
    </xf>
    <xf numFmtId="0" fontId="0" fillId="8" borderId="0" xfId="0" applyFill="1" applyAlignment="1">
      <alignment horizontal="center" vertical="center" wrapText="1"/>
    </xf>
    <xf numFmtId="0" fontId="14" fillId="3" borderId="0" xfId="0" applyFont="1" applyFill="1" applyAlignment="1">
      <alignment horizontal="left" vertical="top"/>
    </xf>
    <xf numFmtId="0" fontId="56" fillId="0" borderId="0" xfId="0" applyFont="1"/>
    <xf numFmtId="0" fontId="7" fillId="3" borderId="31" xfId="0" applyFont="1" applyFill="1" applyBorder="1" applyAlignment="1">
      <alignment horizontal="center" vertical="center"/>
    </xf>
    <xf numFmtId="0" fontId="28" fillId="0" borderId="43" xfId="0" applyFont="1" applyBorder="1"/>
    <xf numFmtId="0" fontId="0" fillId="0" borderId="25" xfId="0" applyBorder="1"/>
    <xf numFmtId="0" fontId="0" fillId="0" borderId="46" xfId="0" applyBorder="1"/>
    <xf numFmtId="0" fontId="7" fillId="0" borderId="66" xfId="0" applyFont="1" applyBorder="1" applyAlignment="1">
      <alignment horizontal="left" vertical="top"/>
    </xf>
    <xf numFmtId="0" fontId="0" fillId="0" borderId="67" xfId="0" applyBorder="1"/>
    <xf numFmtId="0" fontId="7" fillId="6" borderId="39" xfId="0" applyFont="1" applyFill="1" applyBorder="1" applyAlignment="1">
      <alignment horizontal="left" vertical="top"/>
    </xf>
    <xf numFmtId="0" fontId="0" fillId="0" borderId="40" xfId="0" applyBorder="1"/>
    <xf numFmtId="0" fontId="0" fillId="0" borderId="41" xfId="0" applyBorder="1"/>
    <xf numFmtId="0" fontId="36" fillId="11" borderId="43" xfId="0" applyFont="1" applyFill="1" applyBorder="1"/>
    <xf numFmtId="0" fontId="7" fillId="0" borderId="39" xfId="0" applyFont="1" applyBorder="1" applyAlignment="1">
      <alignment horizontal="left" vertical="top"/>
    </xf>
    <xf numFmtId="0" fontId="0" fillId="8" borderId="0" xfId="0" applyFill="1" applyAlignment="1">
      <alignment horizontal="center" vertical="center"/>
    </xf>
    <xf numFmtId="0" fontId="7" fillId="3" borderId="7" xfId="0" applyFont="1" applyFill="1" applyBorder="1" applyAlignment="1">
      <alignment horizontal="center" vertical="center"/>
    </xf>
    <xf numFmtId="0" fontId="7" fillId="3" borderId="0" xfId="0" applyFont="1" applyFill="1" applyAlignment="1">
      <alignment horizontal="center" vertical="center" wrapText="1"/>
    </xf>
    <xf numFmtId="0" fontId="57" fillId="3" borderId="0" xfId="0" applyFont="1" applyFill="1" applyAlignment="1">
      <alignment horizontal="left"/>
    </xf>
    <xf numFmtId="0" fontId="8" fillId="2" borderId="33"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7" fillId="0" borderId="0" xfId="0" applyFont="1" applyAlignment="1">
      <alignment horizontal="left" vertical="top" wrapText="1"/>
    </xf>
    <xf numFmtId="164" fontId="8" fillId="0" borderId="0" xfId="1" applyNumberFormat="1" applyFont="1" applyBorder="1" applyAlignment="1">
      <alignment wrapText="1"/>
    </xf>
    <xf numFmtId="0" fontId="7" fillId="3" borderId="0" xfId="0" applyFont="1" applyFill="1" applyAlignment="1">
      <alignment horizontal="left" vertical="top" wrapText="1"/>
    </xf>
    <xf numFmtId="0" fontId="28" fillId="3" borderId="0" xfId="0" applyFont="1" applyFill="1" applyAlignment="1">
      <alignment horizontal="left" wrapText="1"/>
    </xf>
    <xf numFmtId="0" fontId="47" fillId="3" borderId="0" xfId="0" applyFont="1" applyFill="1"/>
    <xf numFmtId="0" fontId="46" fillId="3" borderId="0" xfId="0" applyFont="1" applyFill="1" applyAlignment="1">
      <alignment vertical="top"/>
    </xf>
    <xf numFmtId="0" fontId="26" fillId="3" borderId="0" xfId="0" applyFont="1" applyFill="1" applyAlignment="1">
      <alignment horizontal="left"/>
    </xf>
    <xf numFmtId="0" fontId="28" fillId="3" borderId="0" xfId="0" applyFont="1" applyFill="1"/>
    <xf numFmtId="0" fontId="13" fillId="14" borderId="0" xfId="0" applyFont="1" applyFill="1" applyAlignment="1">
      <alignment horizontal="center" vertical="center" wrapText="1"/>
    </xf>
    <xf numFmtId="164" fontId="14" fillId="0" borderId="0" xfId="1" applyNumberFormat="1" applyFont="1" applyBorder="1"/>
    <xf numFmtId="0" fontId="13" fillId="0" borderId="0" xfId="0" applyFont="1"/>
    <xf numFmtId="164" fontId="13" fillId="0" borderId="0" xfId="1" applyNumberFormat="1" applyFont="1" applyBorder="1"/>
    <xf numFmtId="164" fontId="13" fillId="3" borderId="0" xfId="1" applyNumberFormat="1" applyFont="1" applyFill="1" applyBorder="1"/>
    <xf numFmtId="164" fontId="14" fillId="0" borderId="0" xfId="1" applyNumberFormat="1" applyFont="1"/>
    <xf numFmtId="164" fontId="13" fillId="3" borderId="0" xfId="1" applyNumberFormat="1" applyFont="1" applyFill="1"/>
    <xf numFmtId="164" fontId="13" fillId="0" borderId="0" xfId="1" applyNumberFormat="1" applyFont="1"/>
    <xf numFmtId="0" fontId="7" fillId="3" borderId="0" xfId="0" applyFont="1" applyFill="1" applyAlignment="1">
      <alignment vertical="top" wrapText="1"/>
    </xf>
    <xf numFmtId="0" fontId="27" fillId="3" borderId="0" xfId="0" applyFont="1" applyFill="1"/>
    <xf numFmtId="0" fontId="7" fillId="3" borderId="0" xfId="0" quotePrefix="1" applyFont="1" applyFill="1" applyAlignment="1">
      <alignment horizontal="left" vertical="top" wrapText="1"/>
    </xf>
    <xf numFmtId="0" fontId="2" fillId="3" borderId="0" xfId="0" applyFont="1" applyFill="1" applyAlignment="1">
      <alignment vertical="center"/>
    </xf>
    <xf numFmtId="0" fontId="2" fillId="3" borderId="0" xfId="0" applyFont="1" applyFill="1" applyAlignment="1">
      <alignment horizontal="center" vertical="center"/>
    </xf>
    <xf numFmtId="0" fontId="10" fillId="14" borderId="0" xfId="0" applyFont="1" applyFill="1" applyAlignment="1">
      <alignment horizontal="center" vertical="center"/>
    </xf>
    <xf numFmtId="0" fontId="0" fillId="3" borderId="0" xfId="0" applyFill="1" applyAlignment="1">
      <alignment horizontal="center"/>
    </xf>
    <xf numFmtId="0" fontId="7" fillId="3" borderId="8" xfId="0" applyFont="1" applyFill="1" applyBorder="1" applyAlignment="1">
      <alignment horizontal="center" vertical="center"/>
    </xf>
    <xf numFmtId="0" fontId="28" fillId="3" borderId="25" xfId="0" applyFont="1" applyFill="1" applyBorder="1"/>
    <xf numFmtId="0" fontId="0" fillId="3" borderId="25" xfId="0" applyFill="1" applyBorder="1" applyAlignment="1">
      <alignment horizontal="left"/>
    </xf>
    <xf numFmtId="0" fontId="7" fillId="3" borderId="68"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40" xfId="0" applyFont="1" applyFill="1" applyBorder="1" applyAlignment="1">
      <alignment horizontal="left" vertical="top"/>
    </xf>
    <xf numFmtId="0" fontId="0" fillId="3" borderId="40" xfId="0" applyFill="1" applyBorder="1" applyAlignment="1">
      <alignment horizontal="left"/>
    </xf>
    <xf numFmtId="0" fontId="14" fillId="3" borderId="25" xfId="0" applyFont="1" applyFill="1" applyBorder="1"/>
    <xf numFmtId="0" fontId="2" fillId="3" borderId="46" xfId="0" applyFont="1" applyFill="1" applyBorder="1"/>
    <xf numFmtId="0" fontId="14" fillId="3" borderId="40" xfId="0" applyFont="1" applyFill="1" applyBorder="1"/>
    <xf numFmtId="0" fontId="14" fillId="3" borderId="41" xfId="0" applyFont="1" applyFill="1" applyBorder="1"/>
    <xf numFmtId="0" fontId="14" fillId="3" borderId="46" xfId="0" applyFont="1" applyFill="1" applyBorder="1"/>
    <xf numFmtId="0" fontId="62" fillId="3" borderId="0" xfId="0" applyFont="1" applyFill="1" applyAlignment="1">
      <alignment vertical="top"/>
    </xf>
    <xf numFmtId="0" fontId="35" fillId="3" borderId="0" xfId="0" applyFont="1" applyFill="1" applyAlignment="1">
      <alignment vertical="top"/>
    </xf>
    <xf numFmtId="0" fontId="15" fillId="12" borderId="0" xfId="0" applyFont="1" applyFill="1" applyAlignment="1">
      <alignment horizontal="center" vertical="center" wrapText="1"/>
    </xf>
    <xf numFmtId="0" fontId="7" fillId="12" borderId="43" xfId="0" applyFont="1" applyFill="1" applyBorder="1" applyAlignment="1">
      <alignment horizontal="center" vertical="center"/>
    </xf>
    <xf numFmtId="0" fontId="0" fillId="12" borderId="46" xfId="0" applyFill="1" applyBorder="1" applyAlignment="1">
      <alignment horizontal="center"/>
    </xf>
    <xf numFmtId="0" fontId="0" fillId="12" borderId="66" xfId="0" applyFill="1" applyBorder="1" applyAlignment="1">
      <alignment horizontal="center"/>
    </xf>
    <xf numFmtId="0" fontId="0" fillId="12" borderId="67" xfId="0" applyFill="1" applyBorder="1" applyAlignment="1">
      <alignment horizontal="center"/>
    </xf>
    <xf numFmtId="0" fontId="7" fillId="12" borderId="66" xfId="0" applyFont="1" applyFill="1" applyBorder="1" applyAlignment="1">
      <alignment horizontal="center" vertical="center"/>
    </xf>
    <xf numFmtId="0" fontId="0" fillId="12" borderId="39" xfId="0" applyFill="1" applyBorder="1" applyAlignment="1">
      <alignment horizontal="center"/>
    </xf>
    <xf numFmtId="0" fontId="0" fillId="12" borderId="41" xfId="0" applyFill="1" applyBorder="1" applyAlignment="1">
      <alignment horizontal="center"/>
    </xf>
    <xf numFmtId="0" fontId="17" fillId="3" borderId="0" xfId="0" applyFont="1" applyFill="1" applyAlignment="1">
      <alignment horizontal="left" vertical="top"/>
    </xf>
    <xf numFmtId="0" fontId="14" fillId="3" borderId="0" xfId="0" applyFont="1" applyFill="1" applyAlignment="1">
      <alignment vertical="top"/>
    </xf>
    <xf numFmtId="0" fontId="7" fillId="3" borderId="0" xfId="0" applyFont="1" applyFill="1" applyAlignment="1">
      <alignment vertical="top"/>
    </xf>
    <xf numFmtId="0" fontId="18" fillId="3" borderId="0" xfId="0" applyFont="1" applyFill="1" applyAlignment="1">
      <alignment vertical="top"/>
    </xf>
    <xf numFmtId="0" fontId="64" fillId="3" borderId="0" xfId="0" applyFont="1" applyFill="1" applyAlignment="1">
      <alignment vertical="top"/>
    </xf>
    <xf numFmtId="0" fontId="13" fillId="3" borderId="0" xfId="0" applyFont="1" applyFill="1" applyAlignment="1">
      <alignment vertical="top"/>
    </xf>
    <xf numFmtId="0" fontId="13" fillId="3" borderId="0" xfId="0" quotePrefix="1" applyFont="1" applyFill="1" applyAlignment="1">
      <alignment vertical="top"/>
    </xf>
    <xf numFmtId="0" fontId="15" fillId="3" borderId="0" xfId="0" applyFont="1" applyFill="1" applyAlignment="1">
      <alignment vertical="top"/>
    </xf>
    <xf numFmtId="0" fontId="65" fillId="3" borderId="0" xfId="0" applyFont="1" applyFill="1" applyAlignment="1">
      <alignment horizontal="left" vertical="top"/>
    </xf>
    <xf numFmtId="0" fontId="14" fillId="3" borderId="0" xfId="0" quotePrefix="1" applyFont="1" applyFill="1" applyAlignment="1">
      <alignment vertical="top"/>
    </xf>
    <xf numFmtId="0" fontId="7" fillId="3" borderId="1" xfId="0" applyFont="1" applyFill="1" applyBorder="1" applyAlignment="1">
      <alignment horizontal="left" vertical="top"/>
    </xf>
    <xf numFmtId="0" fontId="7" fillId="3" borderId="6" xfId="0" applyFont="1" applyFill="1" applyBorder="1" applyAlignment="1">
      <alignment horizontal="left" vertical="top"/>
    </xf>
    <xf numFmtId="0" fontId="28" fillId="3" borderId="1" xfId="0" applyFont="1" applyFill="1" applyBorder="1" applyAlignment="1">
      <alignment horizontal="left"/>
    </xf>
    <xf numFmtId="0" fontId="2" fillId="2" borderId="11" xfId="0" applyFont="1" applyFill="1" applyBorder="1" applyAlignment="1">
      <alignment horizontal="center" vertical="center" wrapText="1"/>
    </xf>
    <xf numFmtId="0" fontId="28" fillId="3" borderId="9" xfId="0" applyFont="1" applyFill="1" applyBorder="1" applyAlignment="1">
      <alignment horizontal="left"/>
    </xf>
    <xf numFmtId="0" fontId="7" fillId="6" borderId="1" xfId="0" applyFont="1" applyFill="1" applyBorder="1" applyAlignment="1">
      <alignment horizontal="left" vertical="top"/>
    </xf>
    <xf numFmtId="0" fontId="28" fillId="6" borderId="9" xfId="0" applyFont="1" applyFill="1" applyBorder="1" applyAlignment="1">
      <alignment horizontal="left"/>
    </xf>
    <xf numFmtId="0" fontId="28" fillId="3" borderId="3" xfId="0" applyFont="1" applyFill="1" applyBorder="1" applyAlignment="1">
      <alignment horizontal="left"/>
    </xf>
    <xf numFmtId="0" fontId="12" fillId="11" borderId="1" xfId="0" applyFont="1" applyFill="1" applyBorder="1" applyAlignment="1">
      <alignment horizontal="left" vertical="top"/>
    </xf>
    <xf numFmtId="0" fontId="36" fillId="11" borderId="9" xfId="0" applyFont="1" applyFill="1" applyBorder="1" applyAlignment="1">
      <alignment horizontal="left"/>
    </xf>
    <xf numFmtId="0" fontId="7" fillId="3" borderId="11" xfId="0" applyFont="1" applyFill="1" applyBorder="1" applyAlignment="1">
      <alignment horizontal="left" vertical="top"/>
    </xf>
    <xf numFmtId="0" fontId="7" fillId="3" borderId="9" xfId="0" applyFont="1" applyFill="1" applyBorder="1" applyAlignment="1">
      <alignment horizontal="left" vertical="top"/>
    </xf>
    <xf numFmtId="0" fontId="7" fillId="3" borderId="28" xfId="0" applyFont="1" applyFill="1" applyBorder="1" applyAlignment="1">
      <alignment horizontal="left" vertical="top"/>
    </xf>
    <xf numFmtId="0" fontId="7" fillId="3" borderId="1" xfId="0" applyFont="1" applyFill="1" applyBorder="1" applyAlignment="1">
      <alignment horizontal="left" vertical="top" wrapText="1"/>
    </xf>
    <xf numFmtId="0" fontId="28" fillId="6" borderId="9" xfId="0" applyFont="1" applyFill="1" applyBorder="1" applyAlignment="1">
      <alignment horizontal="left" wrapText="1"/>
    </xf>
    <xf numFmtId="0" fontId="7" fillId="6" borderId="1" xfId="0" applyFont="1" applyFill="1" applyBorder="1" applyAlignment="1">
      <alignment horizontal="left" vertical="top" wrapText="1"/>
    </xf>
    <xf numFmtId="0" fontId="7" fillId="3" borderId="6" xfId="0" applyFont="1" applyFill="1" applyBorder="1" applyAlignment="1">
      <alignment horizontal="left" vertical="top" wrapText="1"/>
    </xf>
    <xf numFmtId="0" fontId="32" fillId="11" borderId="66" xfId="0" applyFont="1" applyFill="1" applyBorder="1" applyAlignment="1">
      <alignment horizontal="left" vertical="top"/>
    </xf>
    <xf numFmtId="0" fontId="32" fillId="11" borderId="0" xfId="0" applyFont="1" applyFill="1" applyAlignment="1">
      <alignment horizontal="left" vertical="top"/>
    </xf>
    <xf numFmtId="0" fontId="32" fillId="11" borderId="67" xfId="0" applyFont="1" applyFill="1" applyBorder="1" applyAlignment="1">
      <alignment horizontal="left" vertical="top"/>
    </xf>
    <xf numFmtId="0" fontId="61" fillId="3" borderId="0" xfId="0" applyFont="1" applyFill="1" applyAlignment="1">
      <alignment horizontal="left" vertical="top"/>
    </xf>
    <xf numFmtId="0" fontId="7" fillId="3" borderId="0" xfId="0" applyFont="1" applyFill="1" applyAlignment="1">
      <alignment horizontal="left" vertical="top"/>
    </xf>
    <xf numFmtId="0" fontId="47" fillId="3" borderId="0" xfId="0" applyFont="1" applyFill="1" applyAlignment="1">
      <alignment horizontal="left"/>
    </xf>
    <xf numFmtId="0" fontId="7" fillId="3" borderId="67" xfId="0" applyFont="1" applyFill="1" applyBorder="1" applyAlignment="1">
      <alignment horizontal="left" vertical="top"/>
    </xf>
    <xf numFmtId="0" fontId="15" fillId="14" borderId="0" xfId="0" applyFont="1" applyFill="1" applyAlignment="1">
      <alignment horizontal="center" vertical="center"/>
    </xf>
    <xf numFmtId="0" fontId="26" fillId="0" borderId="43" xfId="0" applyFont="1" applyBorder="1" applyAlignment="1">
      <alignment horizontal="left" vertical="top" wrapText="1"/>
    </xf>
    <xf numFmtId="0" fontId="26" fillId="0" borderId="25" xfId="0" applyFont="1" applyBorder="1" applyAlignment="1">
      <alignment horizontal="left" vertical="top" wrapText="1"/>
    </xf>
    <xf numFmtId="0" fontId="26" fillId="0" borderId="46" xfId="0" applyFont="1" applyBorder="1" applyAlignment="1">
      <alignment horizontal="left" vertical="top" wrapText="1"/>
    </xf>
    <xf numFmtId="0" fontId="26" fillId="0" borderId="39" xfId="0" applyFont="1" applyBorder="1" applyAlignment="1">
      <alignment horizontal="left" vertical="top" wrapText="1"/>
    </xf>
    <xf numFmtId="0" fontId="26" fillId="0" borderId="40" xfId="0" applyFont="1" applyBorder="1" applyAlignment="1">
      <alignment horizontal="left" vertical="top" wrapText="1"/>
    </xf>
    <xf numFmtId="0" fontId="26" fillId="0" borderId="41" xfId="0" applyFont="1" applyBorder="1" applyAlignment="1">
      <alignment horizontal="left" vertical="top" wrapText="1"/>
    </xf>
    <xf numFmtId="0" fontId="26" fillId="0" borderId="0" xfId="0" applyFont="1" applyAlignment="1">
      <alignment horizontal="left" vertical="top" wrapText="1"/>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5512D118-5CC6-11CF-8D67-00AA00BDCE1D}" ax:persistence="persistStream" r:id="rId1"/>
</file>

<file path=xl/activeX/activeX2.xml><?xml version="1.0" encoding="utf-8"?>
<ax:ocx xmlns:ax="http://schemas.microsoft.com/office/2006/activeX" xmlns:r="http://schemas.openxmlformats.org/officeDocument/2006/relationships" ax:classid="{5512D118-5CC6-11CF-8D67-00AA00BDCE1D}" ax:persistence="persistStream" r:id="rId1"/>
</file>

<file path=xl/activeX/activeX3.xml><?xml version="1.0" encoding="utf-8"?>
<ax:ocx xmlns:ax="http://schemas.microsoft.com/office/2006/activeX" xmlns:r="http://schemas.openxmlformats.org/officeDocument/2006/relationships" ax:classid="{5512D118-5CC6-11CF-8D67-00AA00BDCE1D}" ax:persistence="persistStream" r:id="rId1"/>
</file>

<file path=xl/activeX/activeX4.xml><?xml version="1.0" encoding="utf-8"?>
<ax:ocx xmlns:ax="http://schemas.microsoft.com/office/2006/activeX" xmlns:r="http://schemas.openxmlformats.org/officeDocument/2006/relationships" ax:classid="{5512D118-5CC6-11CF-8D67-00AA00BDCE1D}" ax:persistence="persistStream" r:id="rId1"/>
</file>

<file path=xl/activeX/activeX5.xml><?xml version="1.0" encoding="utf-8"?>
<ax:ocx xmlns:ax="http://schemas.microsoft.com/office/2006/activeX" xmlns:r="http://schemas.openxmlformats.org/officeDocument/2006/relationships" ax:classid="{5512D118-5CC6-11CF-8D67-00AA00BDCE1D}" ax:persistence="persistStream" r:id="rId1"/>
</file>

<file path=xl/activeX/activeX6.xml><?xml version="1.0" encoding="utf-8"?>
<ax:ocx xmlns:ax="http://schemas.microsoft.com/office/2006/activeX" xmlns:r="http://schemas.openxmlformats.org/officeDocument/2006/relationships" ax:classid="{5512D118-5CC6-11CF-8D67-00AA00BDCE1D}" ax:persistence="persistStream" r:id="rId1"/>
</file>

<file path=xl/activeX/activeX7.xml><?xml version="1.0" encoding="utf-8"?>
<ax:ocx xmlns:ax="http://schemas.microsoft.com/office/2006/activeX" xmlns:r="http://schemas.openxmlformats.org/officeDocument/2006/relationships" ax:classid="{5512D118-5CC6-11CF-8D67-00AA00BDCE1D}" ax:persistence="persistStream" r:id="rId1"/>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microsoft.com/office/2011/relationships/chartStyle" Target="style19.xml"/><Relationship Id="rId2" Type="http://schemas.microsoft.com/office/2011/relationships/chartColorStyle" Target="colors19.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r>
              <a:rPr lang="en-US" b="1" u="sng"/>
              <a:t>Average Paticipation Rate Per Class (%) </a:t>
            </a:r>
          </a:p>
        </c:rich>
      </c:tx>
      <c:layout>
        <c:manualLayout>
          <c:xMode val="edge"/>
          <c:yMode val="edge"/>
          <c:x val="0.27826593709508468"/>
          <c:y val="5.778312638212707E-2"/>
        </c:manualLayout>
      </c:layout>
      <c:spPr>
        <a:noFill/>
        <a:ln>
          <a:noFill/>
        </a:ln>
        <a:effectLst/>
      </c:spPr>
    </c:title>
    <c:plotArea>
      <c:layout>
        <c:manualLayout>
          <c:layoutTarget val="inner"/>
          <c:xMode val="edge"/>
          <c:yMode val="edge"/>
          <c:x val="7.2510883652539937E-2"/>
          <c:y val="0.17354939766078092"/>
          <c:w val="0.90621595170610936"/>
          <c:h val="0.7748941240580276"/>
        </c:manualLayout>
      </c:layout>
      <c:barChart>
        <c:barDir val="col"/>
        <c:grouping val="clustered"/>
        <c:ser>
          <c:idx val="0"/>
          <c:order val="0"/>
          <c:tx>
            <c:strRef>
              <c:f>Graphs!$E$1</c:f>
              <c:strCache>
                <c:ptCount val="1"/>
                <c:pt idx="0">
                  <c:v>Average Paticipation </c:v>
                </c:pt>
              </c:strCache>
            </c:strRef>
          </c:tx>
          <c:spPr>
            <a:solidFill>
              <a:schemeClr val="accent1"/>
            </a:solidFill>
            <a:ln>
              <a:noFill/>
            </a:ln>
            <a:effectLst/>
          </c:spPr>
          <c:dPt>
            <c:idx val="2"/>
            <c:spPr>
              <a:solidFill>
                <a:schemeClr val="accent6"/>
              </a:solidFill>
              <a:ln>
                <a:noFill/>
              </a:ln>
              <a:effectLst/>
            </c:spPr>
            <c:extLst xmlns:c16r2="http://schemas.microsoft.com/office/drawing/2015/06/chart">
              <c:ext xmlns:c16="http://schemas.microsoft.com/office/drawing/2014/chart" uri="{C3380CC4-5D6E-409C-BE32-E72D297353CC}">
                <c16:uniqueId val="{00000001-E9B8-4940-8D3D-04D4D0E0C578}"/>
              </c:ext>
            </c:extLst>
          </c:dPt>
          <c:dPt>
            <c:idx val="4"/>
            <c:spPr>
              <a:solidFill>
                <a:srgbClr val="FF0000"/>
              </a:solidFill>
              <a:ln>
                <a:noFill/>
              </a:ln>
              <a:effectLst/>
            </c:spPr>
            <c:extLst xmlns:c16r2="http://schemas.microsoft.com/office/drawing/2015/06/chart">
              <c:ext xmlns:c16="http://schemas.microsoft.com/office/drawing/2014/chart" uri="{C3380CC4-5D6E-409C-BE32-E72D297353CC}">
                <c16:uniqueId val="{00000002-E9B8-4940-8D3D-04D4D0E0C57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Graphs!$D$2:$D$7</c:f>
              <c:strCache>
                <c:ptCount val="6"/>
                <c:pt idx="0">
                  <c:v>POL 130</c:v>
                </c:pt>
                <c:pt idx="1">
                  <c:v>SOC 105</c:v>
                </c:pt>
                <c:pt idx="2">
                  <c:v>ESC 101</c:v>
                </c:pt>
                <c:pt idx="3">
                  <c:v>MAT 101</c:v>
                </c:pt>
                <c:pt idx="4">
                  <c:v>PED 101</c:v>
                </c:pt>
                <c:pt idx="5">
                  <c:v>Average</c:v>
                </c:pt>
              </c:strCache>
            </c:strRef>
          </c:cat>
          <c:val>
            <c:numRef>
              <c:f>Graphs!$E$2:$E$7</c:f>
              <c:numCache>
                <c:formatCode>0.0%</c:formatCode>
                <c:ptCount val="6"/>
                <c:pt idx="0">
                  <c:v>0.437</c:v>
                </c:pt>
                <c:pt idx="1">
                  <c:v>0.496</c:v>
                </c:pt>
                <c:pt idx="2">
                  <c:v>0.52500000000000002</c:v>
                </c:pt>
                <c:pt idx="3">
                  <c:v>0.41899999999999998</c:v>
                </c:pt>
                <c:pt idx="4">
                  <c:v>0.38800000000000001</c:v>
                </c:pt>
                <c:pt idx="5">
                  <c:v>0.438</c:v>
                </c:pt>
              </c:numCache>
            </c:numRef>
          </c:val>
          <c:extLst xmlns:c16r2="http://schemas.microsoft.com/office/drawing/2015/06/chart">
            <c:ext xmlns:c16="http://schemas.microsoft.com/office/drawing/2014/chart" uri="{C3380CC4-5D6E-409C-BE32-E72D297353CC}">
              <c16:uniqueId val="{00000000-E9B8-4940-8D3D-04D4D0E0C578}"/>
            </c:ext>
          </c:extLst>
        </c:ser>
        <c:dLbls/>
        <c:gapWidth val="219"/>
        <c:overlap val="-27"/>
        <c:axId val="157721728"/>
        <c:axId val="157723264"/>
      </c:barChart>
      <c:catAx>
        <c:axId val="157721728"/>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7723264"/>
        <c:crosses val="autoZero"/>
        <c:auto val="1"/>
        <c:lblAlgn val="ctr"/>
        <c:lblOffset val="100"/>
      </c:catAx>
      <c:valAx>
        <c:axId val="157723264"/>
        <c:scaling>
          <c:orientation val="minMax"/>
        </c:scaling>
        <c:axPos val="l"/>
        <c:majorGridlines>
          <c:spPr>
            <a:ln w="9525" cap="flat" cmpd="sng" algn="ctr">
              <a:solidFill>
                <a:schemeClr val="tx1">
                  <a:lumMod val="15000"/>
                  <a:lumOff val="85000"/>
                </a:schemeClr>
              </a:solidFill>
              <a:round/>
            </a:ln>
            <a:effectLst/>
          </c:spPr>
        </c:majorGridlines>
        <c:numFmt formatCode="0.0%" sourceLinked="1"/>
        <c:maj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7721728"/>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spPr>
        <a:noFill/>
        <a:ln>
          <a:noFill/>
        </a:ln>
        <a:effectLst/>
      </c:spPr>
      <c:txPr>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endParaRPr lang="en-US"/>
        </a:p>
      </c:txPr>
    </c:title>
    <c:plotArea>
      <c:layout/>
      <c:barChart>
        <c:barDir val="col"/>
        <c:grouping val="clustered"/>
        <c:ser>
          <c:idx val="0"/>
          <c:order val="0"/>
          <c:tx>
            <c:strRef>
              <c:f>Graphs!$B$67</c:f>
              <c:strCache>
                <c:ptCount val="1"/>
                <c:pt idx="0">
                  <c:v>Average Score - PED 101s</c:v>
                </c:pt>
              </c:strCache>
            </c:strRef>
          </c:tx>
          <c:spPr>
            <a:solidFill>
              <a:schemeClr val="accent1"/>
            </a:solidFill>
            <a:ln>
              <a:noFill/>
            </a:ln>
            <a:effectLst/>
          </c:spPr>
          <c:dPt>
            <c:idx val="4"/>
            <c:spPr>
              <a:solidFill>
                <a:srgbClr val="FF0000"/>
              </a:solidFill>
              <a:ln>
                <a:noFill/>
              </a:ln>
              <a:effectLst/>
            </c:spPr>
            <c:extLst xmlns:c16r2="http://schemas.microsoft.com/office/drawing/2015/06/chart">
              <c:ext xmlns:c16="http://schemas.microsoft.com/office/drawing/2014/chart" uri="{C3380CC4-5D6E-409C-BE32-E72D297353CC}">
                <c16:uniqueId val="{00000002-4E26-42AC-83A4-5156AD8D6A57}"/>
              </c:ext>
            </c:extLst>
          </c:dPt>
          <c:dPt>
            <c:idx val="6"/>
            <c:spPr>
              <a:solidFill>
                <a:schemeClr val="accent6"/>
              </a:solidFill>
              <a:ln>
                <a:noFill/>
              </a:ln>
              <a:effectLst/>
            </c:spPr>
            <c:extLst xmlns:c16r2="http://schemas.microsoft.com/office/drawing/2015/06/chart">
              <c:ext xmlns:c16="http://schemas.microsoft.com/office/drawing/2014/chart" uri="{C3380CC4-5D6E-409C-BE32-E72D297353CC}">
                <c16:uniqueId val="{00000001-4E26-42AC-83A4-5156AD8D6A5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Graphs!$A$68:$A$75</c:f>
              <c:strCache>
                <c:ptCount val="8"/>
                <c:pt idx="0">
                  <c:v>PED 101-1</c:v>
                </c:pt>
                <c:pt idx="1">
                  <c:v>PED 101-2</c:v>
                </c:pt>
                <c:pt idx="2">
                  <c:v>PED 101-3</c:v>
                </c:pt>
                <c:pt idx="3">
                  <c:v>PED 101-4</c:v>
                </c:pt>
                <c:pt idx="4">
                  <c:v>PED 101-5</c:v>
                </c:pt>
                <c:pt idx="5">
                  <c:v>PED 101-6</c:v>
                </c:pt>
                <c:pt idx="6">
                  <c:v>PED 101-7</c:v>
                </c:pt>
                <c:pt idx="7">
                  <c:v>PED 101 Overall</c:v>
                </c:pt>
              </c:strCache>
            </c:strRef>
          </c:cat>
          <c:val>
            <c:numRef>
              <c:f>Graphs!$B$68:$B$75</c:f>
              <c:numCache>
                <c:formatCode>General</c:formatCode>
                <c:ptCount val="8"/>
                <c:pt idx="0">
                  <c:v>4.13</c:v>
                </c:pt>
                <c:pt idx="1">
                  <c:v>3.29</c:v>
                </c:pt>
                <c:pt idx="2">
                  <c:v>3.92</c:v>
                </c:pt>
                <c:pt idx="3">
                  <c:v>3.44</c:v>
                </c:pt>
                <c:pt idx="4">
                  <c:v>3.19</c:v>
                </c:pt>
                <c:pt idx="5">
                  <c:v>3.69</c:v>
                </c:pt>
                <c:pt idx="6">
                  <c:v>4.3899999999999997</c:v>
                </c:pt>
                <c:pt idx="7">
                  <c:v>3.72</c:v>
                </c:pt>
              </c:numCache>
            </c:numRef>
          </c:val>
          <c:extLst xmlns:c16r2="http://schemas.microsoft.com/office/drawing/2015/06/chart">
            <c:ext xmlns:c16="http://schemas.microsoft.com/office/drawing/2014/chart" uri="{C3380CC4-5D6E-409C-BE32-E72D297353CC}">
              <c16:uniqueId val="{00000000-4E26-42AC-83A4-5156AD8D6A57}"/>
            </c:ext>
          </c:extLst>
        </c:ser>
        <c:dLbls>
          <c:showVal val="1"/>
        </c:dLbls>
        <c:gapWidth val="219"/>
        <c:overlap val="-27"/>
        <c:axId val="158835456"/>
        <c:axId val="158836992"/>
      </c:barChart>
      <c:catAx>
        <c:axId val="158835456"/>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8836992"/>
        <c:crosses val="autoZero"/>
        <c:auto val="1"/>
        <c:lblAlgn val="ctr"/>
        <c:lblOffset val="100"/>
      </c:catAx>
      <c:valAx>
        <c:axId val="158836992"/>
        <c:scaling>
          <c:orientation val="minMax"/>
          <c:min val="2"/>
        </c:scaling>
        <c:axPos val="l"/>
        <c:majorGridlines>
          <c:spPr>
            <a:ln w="9525" cap="flat" cmpd="sng" algn="ctr">
              <a:solidFill>
                <a:schemeClr val="tx1">
                  <a:lumMod val="15000"/>
                  <a:lumOff val="85000"/>
                </a:schemeClr>
              </a:solidFill>
              <a:round/>
            </a:ln>
            <a:effectLst/>
          </c:spPr>
        </c:majorGridlines>
        <c:numFmt formatCode="#,##0.00" sourceLinked="0"/>
        <c:maj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8835456"/>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800" b="1" i="0" u="sng" strike="noStrike" kern="1200" spc="0" baseline="0">
                <a:solidFill>
                  <a:schemeClr val="tx1">
                    <a:lumMod val="65000"/>
                    <a:lumOff val="35000"/>
                  </a:schemeClr>
                </a:solidFill>
                <a:latin typeface="+mn-lt"/>
                <a:ea typeface="+mn-ea"/>
                <a:cs typeface="+mn-cs"/>
              </a:defRPr>
            </a:pPr>
            <a:r>
              <a:rPr lang="en-US" sz="1800" b="1" u="sng"/>
              <a:t>Score Distribution Breakdown Per Class</a:t>
            </a:r>
          </a:p>
        </c:rich>
      </c:tx>
      <c:layout>
        <c:manualLayout>
          <c:xMode val="edge"/>
          <c:yMode val="edge"/>
          <c:x val="0.31266773234289735"/>
          <c:y val="4.8289753731761809E-2"/>
        </c:manualLayout>
      </c:layout>
      <c:spPr>
        <a:noFill/>
        <a:ln>
          <a:noFill/>
        </a:ln>
        <a:effectLst/>
      </c:spPr>
    </c:title>
    <c:plotArea>
      <c:layout>
        <c:manualLayout>
          <c:layoutTarget val="inner"/>
          <c:xMode val="edge"/>
          <c:yMode val="edge"/>
          <c:x val="6.9545299166855437E-2"/>
          <c:y val="0.19337631881884021"/>
          <c:w val="0.86192862745838383"/>
          <c:h val="0.65825702506599448"/>
        </c:manualLayout>
      </c:layout>
      <c:barChart>
        <c:barDir val="col"/>
        <c:grouping val="stacked"/>
        <c:ser>
          <c:idx val="0"/>
          <c:order val="0"/>
          <c:tx>
            <c:strRef>
              <c:f>'Count Data'!$G$3</c:f>
              <c:strCache>
                <c:ptCount val="1"/>
                <c:pt idx="0">
                  <c:v>5 - EXTREMELY WELL/STRONGLY AGREE/VERY SATISFIED</c:v>
                </c:pt>
              </c:strCache>
            </c:strRef>
          </c:tx>
          <c:spPr>
            <a:solidFill>
              <a:schemeClr val="accent6"/>
            </a:solidFill>
            <a:ln>
              <a:solidFill>
                <a:schemeClr val="accent6"/>
              </a:solidFill>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'Count Data'!$F$4:$F$416</c:f>
              <c:strCache>
                <c:ptCount val="5"/>
                <c:pt idx="0">
                  <c:v>ESC 101</c:v>
                </c:pt>
                <c:pt idx="1">
                  <c:v>MAT 101s</c:v>
                </c:pt>
                <c:pt idx="2">
                  <c:v>POL 130s</c:v>
                </c:pt>
                <c:pt idx="3">
                  <c:v>PED 101s</c:v>
                </c:pt>
                <c:pt idx="4">
                  <c:v>SOC105s</c:v>
                </c:pt>
              </c:strCache>
            </c:strRef>
          </c:cat>
          <c:val>
            <c:numRef>
              <c:f>'Count Data'!$G$4:$G$416</c:f>
              <c:numCache>
                <c:formatCode>0.0%</c:formatCode>
                <c:ptCount val="5"/>
                <c:pt idx="0">
                  <c:v>0.18723404255319148</c:v>
                </c:pt>
                <c:pt idx="1">
                  <c:v>0.17200674536256325</c:v>
                </c:pt>
                <c:pt idx="2">
                  <c:v>0.18398876404494383</c:v>
                </c:pt>
                <c:pt idx="3">
                  <c:v>0.24796747967479674</c:v>
                </c:pt>
                <c:pt idx="4">
                  <c:v>0.19134396355353075</c:v>
                </c:pt>
              </c:numCache>
            </c:numRef>
          </c:val>
          <c:extLst xmlns:c16r2="http://schemas.microsoft.com/office/drawing/2015/06/chart">
            <c:ext xmlns:c16="http://schemas.microsoft.com/office/drawing/2014/chart" uri="{C3380CC4-5D6E-409C-BE32-E72D297353CC}">
              <c16:uniqueId val="{00000000-BA89-4083-93BA-4FE1F707836E}"/>
            </c:ext>
          </c:extLst>
        </c:ser>
        <c:ser>
          <c:idx val="1"/>
          <c:order val="1"/>
          <c:tx>
            <c:strRef>
              <c:f>'Count Data'!$H$3</c:f>
              <c:strCache>
                <c:ptCount val="1"/>
                <c:pt idx="0">
                  <c:v>4-SOMEWHAT WELL/AGREE/SOMEWHAT SATISFIED</c:v>
                </c:pt>
              </c:strCache>
            </c:strRef>
          </c:tx>
          <c:spPr>
            <a:solidFill>
              <a:schemeClr val="accent6">
                <a:lumMod val="40000"/>
                <a:lumOff val="60000"/>
              </a:schemeClr>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'Count Data'!$F$4:$F$416</c:f>
              <c:strCache>
                <c:ptCount val="5"/>
                <c:pt idx="0">
                  <c:v>ESC 101</c:v>
                </c:pt>
                <c:pt idx="1">
                  <c:v>MAT 101s</c:v>
                </c:pt>
                <c:pt idx="2">
                  <c:v>POL 130s</c:v>
                </c:pt>
                <c:pt idx="3">
                  <c:v>PED 101s</c:v>
                </c:pt>
                <c:pt idx="4">
                  <c:v>SOC105s</c:v>
                </c:pt>
              </c:strCache>
            </c:strRef>
          </c:cat>
          <c:val>
            <c:numRef>
              <c:f>'Count Data'!$H$4:$H$416</c:f>
              <c:numCache>
                <c:formatCode>0.0%</c:formatCode>
                <c:ptCount val="5"/>
                <c:pt idx="0">
                  <c:v>0.4553191489361702</c:v>
                </c:pt>
                <c:pt idx="1">
                  <c:v>0.4300168634064081</c:v>
                </c:pt>
                <c:pt idx="2">
                  <c:v>0.4297752808988764</c:v>
                </c:pt>
                <c:pt idx="3">
                  <c:v>0.41666666666666669</c:v>
                </c:pt>
                <c:pt idx="4">
                  <c:v>0.41837509491268032</c:v>
                </c:pt>
              </c:numCache>
            </c:numRef>
          </c:val>
          <c:extLst xmlns:c16r2="http://schemas.microsoft.com/office/drawing/2015/06/chart">
            <c:ext xmlns:c16="http://schemas.microsoft.com/office/drawing/2014/chart" uri="{C3380CC4-5D6E-409C-BE32-E72D297353CC}">
              <c16:uniqueId val="{00000001-BA89-4083-93BA-4FE1F707836E}"/>
            </c:ext>
          </c:extLst>
        </c:ser>
        <c:ser>
          <c:idx val="2"/>
          <c:order val="2"/>
          <c:tx>
            <c:strRef>
              <c:f>'Count Data'!$I$3</c:f>
              <c:strCache>
                <c:ptCount val="1"/>
                <c:pt idx="0">
                  <c:v>3-NEUTRAL/NEITHER NOR</c:v>
                </c:pt>
              </c:strCache>
            </c:strRef>
          </c:tx>
          <c:spPr>
            <a:solidFill>
              <a:schemeClr val="accent4">
                <a:lumMod val="60000"/>
                <a:lumOff val="40000"/>
              </a:schemeClr>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'Count Data'!$F$4:$F$416</c:f>
              <c:strCache>
                <c:ptCount val="5"/>
                <c:pt idx="0">
                  <c:v>ESC 101</c:v>
                </c:pt>
                <c:pt idx="1">
                  <c:v>MAT 101s</c:v>
                </c:pt>
                <c:pt idx="2">
                  <c:v>POL 130s</c:v>
                </c:pt>
                <c:pt idx="3">
                  <c:v>PED 101s</c:v>
                </c:pt>
                <c:pt idx="4">
                  <c:v>SOC105s</c:v>
                </c:pt>
              </c:strCache>
            </c:strRef>
          </c:cat>
          <c:val>
            <c:numRef>
              <c:f>'Count Data'!$I$4:$I$416</c:f>
              <c:numCache>
                <c:formatCode>0.0%</c:formatCode>
                <c:ptCount val="5"/>
                <c:pt idx="0">
                  <c:v>0.26808510638297872</c:v>
                </c:pt>
                <c:pt idx="1">
                  <c:v>0.2799325463743676</c:v>
                </c:pt>
                <c:pt idx="2">
                  <c:v>0.3089887640449438</c:v>
                </c:pt>
                <c:pt idx="3">
                  <c:v>0.27032520325203252</c:v>
                </c:pt>
                <c:pt idx="4">
                  <c:v>0.29460895975702356</c:v>
                </c:pt>
              </c:numCache>
            </c:numRef>
          </c:val>
          <c:extLst xmlns:c16r2="http://schemas.microsoft.com/office/drawing/2015/06/chart">
            <c:ext xmlns:c16="http://schemas.microsoft.com/office/drawing/2014/chart" uri="{C3380CC4-5D6E-409C-BE32-E72D297353CC}">
              <c16:uniqueId val="{00000002-BA89-4083-93BA-4FE1F707836E}"/>
            </c:ext>
          </c:extLst>
        </c:ser>
        <c:ser>
          <c:idx val="3"/>
          <c:order val="3"/>
          <c:tx>
            <c:strRef>
              <c:f>'Count Data'!$J$3</c:f>
              <c:strCache>
                <c:ptCount val="1"/>
                <c:pt idx="0">
                  <c:v>2-SOMEWHAT NOT WELL/DISAGREE/SOMEAHT DISSATISFIED</c:v>
                </c:pt>
              </c:strCache>
            </c:strRef>
          </c:tx>
          <c:spPr>
            <a:solidFill>
              <a:srgbClr val="FFFF00"/>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'Count Data'!$F$4:$F$416</c:f>
              <c:strCache>
                <c:ptCount val="5"/>
                <c:pt idx="0">
                  <c:v>ESC 101</c:v>
                </c:pt>
                <c:pt idx="1">
                  <c:v>MAT 101s</c:v>
                </c:pt>
                <c:pt idx="2">
                  <c:v>POL 130s</c:v>
                </c:pt>
                <c:pt idx="3">
                  <c:v>PED 101s</c:v>
                </c:pt>
                <c:pt idx="4">
                  <c:v>SOC105s</c:v>
                </c:pt>
              </c:strCache>
            </c:strRef>
          </c:cat>
          <c:val>
            <c:numRef>
              <c:f>'Count Data'!$J$4:$J$416</c:f>
              <c:numCache>
                <c:formatCode>0.0%</c:formatCode>
                <c:ptCount val="5"/>
                <c:pt idx="0">
                  <c:v>7.6595744680851063E-2</c:v>
                </c:pt>
                <c:pt idx="1">
                  <c:v>8.4317032040472181E-2</c:v>
                </c:pt>
                <c:pt idx="2">
                  <c:v>5.8988764044943819E-2</c:v>
                </c:pt>
                <c:pt idx="3">
                  <c:v>6.3008130081300809E-2</c:v>
                </c:pt>
                <c:pt idx="4">
                  <c:v>7.0615034168564919E-2</c:v>
                </c:pt>
              </c:numCache>
            </c:numRef>
          </c:val>
          <c:extLst xmlns:c16r2="http://schemas.microsoft.com/office/drawing/2015/06/chart">
            <c:ext xmlns:c16="http://schemas.microsoft.com/office/drawing/2014/chart" uri="{C3380CC4-5D6E-409C-BE32-E72D297353CC}">
              <c16:uniqueId val="{00000003-BA89-4083-93BA-4FE1F707836E}"/>
            </c:ext>
          </c:extLst>
        </c:ser>
        <c:ser>
          <c:idx val="4"/>
          <c:order val="4"/>
          <c:tx>
            <c:strRef>
              <c:f>'Count Data'!$K$3</c:f>
              <c:strCache>
                <c:ptCount val="1"/>
                <c:pt idx="0">
                  <c:v>1 - EXTREMELY NOT WELL/STRONGLY DISAGREE/VERY DISSATISFIED</c:v>
                </c:pt>
              </c:strCache>
            </c:strRef>
          </c:tx>
          <c:spPr>
            <a:solidFill>
              <a:srgbClr val="FF0000"/>
            </a:solidFill>
            <a:ln>
              <a:noFill/>
            </a:ln>
            <a:effectLst/>
          </c:spPr>
          <c:dLbls>
            <c:dLbl>
              <c:idx val="0"/>
              <c:layout>
                <c:manualLayout>
                  <c:x val="2.0972115500242061E-17"/>
                  <c:y val="-2.4144876865880936E-2"/>
                </c:manualLayout>
              </c:layout>
              <c:dLblPos val="ct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A89-4083-93BA-4FE1F707836E}"/>
                </c:ext>
              </c:extLst>
            </c:dLbl>
            <c:dLbl>
              <c:idx val="1"/>
              <c:layout>
                <c:manualLayout>
                  <c:x val="-4.1944231000484115E-17"/>
                  <c:y val="-2.4144876865880908E-2"/>
                </c:manualLayout>
              </c:layout>
              <c:dLblPos val="ct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A89-4083-93BA-4FE1F707836E}"/>
                </c:ext>
              </c:extLst>
            </c:dLbl>
            <c:dLbl>
              <c:idx val="2"/>
              <c:layout>
                <c:manualLayout>
                  <c:x val="2.2878935751174468E-3"/>
                  <c:y val="-2.1730389179292844E-2"/>
                </c:manualLayout>
              </c:layout>
              <c:dLblPos val="ct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BA89-4083-93BA-4FE1F707836E}"/>
                </c:ext>
              </c:extLst>
            </c:dLbl>
            <c:dLbl>
              <c:idx val="4"/>
              <c:layout>
                <c:manualLayout>
                  <c:x val="3.4318403626761688E-3"/>
                  <c:y val="-2.4144876865880908E-2"/>
                </c:manualLayout>
              </c:layout>
              <c:dLblPos val="ct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A89-4083-93BA-4FE1F707836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0000"/>
                    </a:solidFill>
                    <a:latin typeface="+mn-lt"/>
                    <a:ea typeface="+mn-ea"/>
                    <a:cs typeface="+mn-cs"/>
                  </a:defRPr>
                </a:pPr>
                <a:endParaRPr lang="en-US"/>
              </a:p>
            </c:txPr>
            <c:dLblPos val="ct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'Count Data'!$F$4:$F$416</c:f>
              <c:strCache>
                <c:ptCount val="5"/>
                <c:pt idx="0">
                  <c:v>ESC 101</c:v>
                </c:pt>
                <c:pt idx="1">
                  <c:v>MAT 101s</c:v>
                </c:pt>
                <c:pt idx="2">
                  <c:v>POL 130s</c:v>
                </c:pt>
                <c:pt idx="3">
                  <c:v>PED 101s</c:v>
                </c:pt>
                <c:pt idx="4">
                  <c:v>SOC105s</c:v>
                </c:pt>
              </c:strCache>
            </c:strRef>
          </c:cat>
          <c:val>
            <c:numRef>
              <c:f>'Count Data'!$K$4:$K$416</c:f>
              <c:numCache>
                <c:formatCode>0.0%</c:formatCode>
                <c:ptCount val="5"/>
                <c:pt idx="0">
                  <c:v>1.276595744680851E-2</c:v>
                </c:pt>
                <c:pt idx="1">
                  <c:v>3.3726812816188868E-2</c:v>
                </c:pt>
                <c:pt idx="2">
                  <c:v>1.8258426966292134E-2</c:v>
                </c:pt>
                <c:pt idx="3">
                  <c:v>8.130081300813009E-3</c:v>
                </c:pt>
                <c:pt idx="4">
                  <c:v>2.5056947608200455E-2</c:v>
                </c:pt>
              </c:numCache>
            </c:numRef>
          </c:val>
          <c:extLst xmlns:c16r2="http://schemas.microsoft.com/office/drawing/2015/06/chart">
            <c:ext xmlns:c16="http://schemas.microsoft.com/office/drawing/2014/chart" uri="{C3380CC4-5D6E-409C-BE32-E72D297353CC}">
              <c16:uniqueId val="{00000008-BA89-4083-93BA-4FE1F707836E}"/>
            </c:ext>
          </c:extLst>
        </c:ser>
        <c:dLbls>
          <c:showVal val="1"/>
        </c:dLbls>
        <c:overlap val="100"/>
        <c:axId val="158935296"/>
        <c:axId val="158953472"/>
      </c:barChart>
      <c:catAx>
        <c:axId val="158935296"/>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58953472"/>
        <c:crosses val="autoZero"/>
        <c:auto val="1"/>
        <c:lblAlgn val="ctr"/>
        <c:lblOffset val="100"/>
      </c:catAx>
      <c:valAx>
        <c:axId val="158953472"/>
        <c:scaling>
          <c:orientation val="minMax"/>
          <c:max val="1"/>
        </c:scaling>
        <c:axPos val="l"/>
        <c:majorGridlines>
          <c:spPr>
            <a:ln w="9525" cap="flat" cmpd="sng" algn="ctr">
              <a:solidFill>
                <a:schemeClr val="tx1">
                  <a:lumMod val="15000"/>
                  <a:lumOff val="85000"/>
                </a:schemeClr>
              </a:solidFill>
              <a:round/>
            </a:ln>
            <a:effectLst/>
          </c:spPr>
        </c:majorGridlines>
        <c:numFmt formatCode="0.0%" sourceLinked="1"/>
        <c:maj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8935296"/>
        <c:crosses val="autoZero"/>
        <c:crossBetween val="between"/>
      </c:valAx>
      <c:spPr>
        <a:noFill/>
        <a:ln>
          <a:noFill/>
        </a:ln>
        <a:effectLst/>
      </c:spPr>
    </c:plotArea>
    <c:legend>
      <c:legendPos val="b"/>
      <c:layout>
        <c:manualLayout>
          <c:xMode val="edge"/>
          <c:yMode val="edge"/>
          <c:x val="5.6969540840476625E-2"/>
          <c:y val="0.90764527563658381"/>
          <c:w val="0.94303045915952344"/>
          <c:h val="7.7867798243887981E-2"/>
        </c:manualLayout>
      </c:layout>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r>
              <a:rPr lang="en-US" u="sng"/>
              <a:t>Student Respondence Rate (%) Per Question</a:t>
            </a:r>
          </a:p>
        </c:rich>
      </c:tx>
      <c:layout>
        <c:manualLayout>
          <c:xMode val="edge"/>
          <c:yMode val="edge"/>
          <c:x val="0.29107814662286791"/>
          <c:y val="6.9528626718270384E-2"/>
        </c:manualLayout>
      </c:layout>
      <c:spPr>
        <a:noFill/>
        <a:ln>
          <a:noFill/>
        </a:ln>
        <a:effectLst/>
      </c:spPr>
    </c:title>
    <c:plotArea>
      <c:layout>
        <c:manualLayout>
          <c:layoutTarget val="inner"/>
          <c:xMode val="edge"/>
          <c:yMode val="edge"/>
          <c:x val="8.3330189992697853E-2"/>
          <c:y val="0.17058767615956272"/>
          <c:w val="0.87529049793397951"/>
          <c:h val="0.65891899471703652"/>
        </c:manualLayout>
      </c:layout>
      <c:lineChart>
        <c:grouping val="standard"/>
        <c:ser>
          <c:idx val="0"/>
          <c:order val="0"/>
          <c:tx>
            <c:strRef>
              <c:f>Graphs!$B$78</c:f>
              <c:strCache>
                <c:ptCount val="1"/>
                <c:pt idx="0">
                  <c:v>POL 130s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Graphs!$A$79:$A$92</c:f>
              <c:strCache>
                <c:ptCount val="14"/>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strCache>
            </c:strRef>
          </c:cat>
          <c:val>
            <c:numRef>
              <c:f>Graphs!$B$79:$B$92</c:f>
              <c:numCache>
                <c:formatCode>0.0</c:formatCode>
                <c:ptCount val="14"/>
                <c:pt idx="0">
                  <c:v>29.8</c:v>
                </c:pt>
                <c:pt idx="1">
                  <c:v>46.5</c:v>
                </c:pt>
                <c:pt idx="2">
                  <c:v>47.1</c:v>
                </c:pt>
                <c:pt idx="3">
                  <c:v>47.1</c:v>
                </c:pt>
                <c:pt idx="4">
                  <c:v>42.8</c:v>
                </c:pt>
                <c:pt idx="5">
                  <c:v>47.1</c:v>
                </c:pt>
                <c:pt idx="6">
                  <c:v>47.1</c:v>
                </c:pt>
                <c:pt idx="7">
                  <c:v>47.1</c:v>
                </c:pt>
                <c:pt idx="8">
                  <c:v>47.1</c:v>
                </c:pt>
                <c:pt idx="9">
                  <c:v>47.1</c:v>
                </c:pt>
                <c:pt idx="10">
                  <c:v>46.2</c:v>
                </c:pt>
                <c:pt idx="11">
                  <c:v>20.9</c:v>
                </c:pt>
                <c:pt idx="12">
                  <c:v>47.9</c:v>
                </c:pt>
                <c:pt idx="13">
                  <c:v>47.9</c:v>
                </c:pt>
              </c:numCache>
            </c:numRef>
          </c:val>
          <c:extLst xmlns:c16r2="http://schemas.microsoft.com/office/drawing/2015/06/chart">
            <c:ext xmlns:c16="http://schemas.microsoft.com/office/drawing/2014/chart" uri="{C3380CC4-5D6E-409C-BE32-E72D297353CC}">
              <c16:uniqueId val="{00000000-71B8-46BB-BF3C-9695B03AF59E}"/>
            </c:ext>
          </c:extLst>
        </c:ser>
        <c:ser>
          <c:idx val="1"/>
          <c:order val="1"/>
          <c:tx>
            <c:strRef>
              <c:f>Graphs!$C$78</c:f>
              <c:strCache>
                <c:ptCount val="1"/>
                <c:pt idx="0">
                  <c:v>SOC 105s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Graphs!$A$79:$A$92</c:f>
              <c:strCache>
                <c:ptCount val="14"/>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strCache>
            </c:strRef>
          </c:cat>
          <c:val>
            <c:numRef>
              <c:f>Graphs!$C$79:$C$92</c:f>
              <c:numCache>
                <c:formatCode>0.0</c:formatCode>
                <c:ptCount val="14"/>
                <c:pt idx="0">
                  <c:v>33</c:v>
                </c:pt>
                <c:pt idx="1">
                  <c:v>53.7</c:v>
                </c:pt>
                <c:pt idx="2">
                  <c:v>48.7</c:v>
                </c:pt>
                <c:pt idx="3">
                  <c:v>49.5</c:v>
                </c:pt>
                <c:pt idx="4">
                  <c:v>48.7</c:v>
                </c:pt>
                <c:pt idx="5">
                  <c:v>53.6</c:v>
                </c:pt>
                <c:pt idx="6">
                  <c:v>54</c:v>
                </c:pt>
                <c:pt idx="7">
                  <c:v>54</c:v>
                </c:pt>
                <c:pt idx="8">
                  <c:v>53.7</c:v>
                </c:pt>
                <c:pt idx="9">
                  <c:v>53.1</c:v>
                </c:pt>
                <c:pt idx="10">
                  <c:v>53.7</c:v>
                </c:pt>
                <c:pt idx="11">
                  <c:v>31</c:v>
                </c:pt>
                <c:pt idx="12">
                  <c:v>24</c:v>
                </c:pt>
                <c:pt idx="13">
                  <c:v>53.6</c:v>
                </c:pt>
              </c:numCache>
            </c:numRef>
          </c:val>
          <c:extLst xmlns:c16r2="http://schemas.microsoft.com/office/drawing/2015/06/chart">
            <c:ext xmlns:c16="http://schemas.microsoft.com/office/drawing/2014/chart" uri="{C3380CC4-5D6E-409C-BE32-E72D297353CC}">
              <c16:uniqueId val="{00000001-71B8-46BB-BF3C-9695B03AF59E}"/>
            </c:ext>
          </c:extLst>
        </c:ser>
        <c:ser>
          <c:idx val="2"/>
          <c:order val="2"/>
          <c:tx>
            <c:strRef>
              <c:f>Graphs!$D$78</c:f>
              <c:strCache>
                <c:ptCount val="1"/>
                <c:pt idx="0">
                  <c:v>ESC 101s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Graphs!$A$79:$A$92</c:f>
              <c:strCache>
                <c:ptCount val="14"/>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strCache>
            </c:strRef>
          </c:cat>
          <c:val>
            <c:numRef>
              <c:f>Graphs!$D$79:$D$92</c:f>
              <c:numCache>
                <c:formatCode>_(* #,##0.0_);_(* \(#,##0.0\);_(* "-"??_);_(@_)</c:formatCode>
                <c:ptCount val="14"/>
                <c:pt idx="0">
                  <c:v>40.6</c:v>
                </c:pt>
                <c:pt idx="1">
                  <c:v>56.3</c:v>
                </c:pt>
                <c:pt idx="2">
                  <c:v>56.3</c:v>
                </c:pt>
                <c:pt idx="3">
                  <c:v>56.3</c:v>
                </c:pt>
                <c:pt idx="4">
                  <c:v>53.1</c:v>
                </c:pt>
                <c:pt idx="5">
                  <c:v>56.3</c:v>
                </c:pt>
                <c:pt idx="6">
                  <c:v>56.3</c:v>
                </c:pt>
                <c:pt idx="7">
                  <c:v>56.3</c:v>
                </c:pt>
                <c:pt idx="8">
                  <c:v>56.3</c:v>
                </c:pt>
                <c:pt idx="9">
                  <c:v>56.3</c:v>
                </c:pt>
                <c:pt idx="10">
                  <c:v>56.3</c:v>
                </c:pt>
                <c:pt idx="11">
                  <c:v>21.9</c:v>
                </c:pt>
                <c:pt idx="12">
                  <c:v>56.3</c:v>
                </c:pt>
                <c:pt idx="13">
                  <c:v>56.3</c:v>
                </c:pt>
              </c:numCache>
            </c:numRef>
          </c:val>
          <c:extLst xmlns:c16r2="http://schemas.microsoft.com/office/drawing/2015/06/chart">
            <c:ext xmlns:c16="http://schemas.microsoft.com/office/drawing/2014/chart" uri="{C3380CC4-5D6E-409C-BE32-E72D297353CC}">
              <c16:uniqueId val="{00000002-71B8-46BB-BF3C-9695B03AF59E}"/>
            </c:ext>
          </c:extLst>
        </c:ser>
        <c:ser>
          <c:idx val="3"/>
          <c:order val="3"/>
          <c:tx>
            <c:strRef>
              <c:f>Graphs!$E$78</c:f>
              <c:strCache>
                <c:ptCount val="1"/>
                <c:pt idx="0">
                  <c:v>MAT 101s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Graphs!$A$79:$A$92</c:f>
              <c:strCache>
                <c:ptCount val="14"/>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strCache>
            </c:strRef>
          </c:cat>
          <c:val>
            <c:numRef>
              <c:f>Graphs!$E$79:$E$92</c:f>
              <c:numCache>
                <c:formatCode>0.0</c:formatCode>
                <c:ptCount val="14"/>
                <c:pt idx="0">
                  <c:v>36.6</c:v>
                </c:pt>
                <c:pt idx="1">
                  <c:v>44</c:v>
                </c:pt>
                <c:pt idx="2">
                  <c:v>44</c:v>
                </c:pt>
                <c:pt idx="3">
                  <c:v>44</c:v>
                </c:pt>
                <c:pt idx="4">
                  <c:v>38.700000000000003</c:v>
                </c:pt>
                <c:pt idx="5">
                  <c:v>41.2</c:v>
                </c:pt>
                <c:pt idx="6">
                  <c:v>43.7</c:v>
                </c:pt>
                <c:pt idx="7">
                  <c:v>43.7</c:v>
                </c:pt>
                <c:pt idx="8">
                  <c:v>44</c:v>
                </c:pt>
                <c:pt idx="9">
                  <c:v>44</c:v>
                </c:pt>
                <c:pt idx="10">
                  <c:v>42.6</c:v>
                </c:pt>
                <c:pt idx="11">
                  <c:v>34.799999999999997</c:v>
                </c:pt>
                <c:pt idx="12">
                  <c:v>44</c:v>
                </c:pt>
                <c:pt idx="13">
                  <c:v>44</c:v>
                </c:pt>
              </c:numCache>
            </c:numRef>
          </c:val>
          <c:extLst xmlns:c16r2="http://schemas.microsoft.com/office/drawing/2015/06/chart">
            <c:ext xmlns:c16="http://schemas.microsoft.com/office/drawing/2014/chart" uri="{C3380CC4-5D6E-409C-BE32-E72D297353CC}">
              <c16:uniqueId val="{00000003-71B8-46BB-BF3C-9695B03AF59E}"/>
            </c:ext>
          </c:extLst>
        </c:ser>
        <c:ser>
          <c:idx val="4"/>
          <c:order val="4"/>
          <c:tx>
            <c:strRef>
              <c:f>Graphs!$F$78</c:f>
              <c:strCache>
                <c:ptCount val="1"/>
                <c:pt idx="0">
                  <c:v>PED 101s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Graphs!$A$79:$A$92</c:f>
              <c:strCache>
                <c:ptCount val="14"/>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strCache>
            </c:strRef>
          </c:cat>
          <c:val>
            <c:numRef>
              <c:f>Graphs!$F$79:$F$92</c:f>
              <c:numCache>
                <c:formatCode>0.0</c:formatCode>
                <c:ptCount val="14"/>
                <c:pt idx="0">
                  <c:v>22.6</c:v>
                </c:pt>
                <c:pt idx="1">
                  <c:v>42.6</c:v>
                </c:pt>
                <c:pt idx="2">
                  <c:v>42.6</c:v>
                </c:pt>
                <c:pt idx="3">
                  <c:v>41</c:v>
                </c:pt>
                <c:pt idx="4">
                  <c:v>38.6</c:v>
                </c:pt>
                <c:pt idx="5">
                  <c:v>42.6</c:v>
                </c:pt>
                <c:pt idx="6">
                  <c:v>42.6</c:v>
                </c:pt>
                <c:pt idx="7">
                  <c:v>37.799999999999997</c:v>
                </c:pt>
                <c:pt idx="8">
                  <c:v>42.6</c:v>
                </c:pt>
                <c:pt idx="9">
                  <c:v>41.8</c:v>
                </c:pt>
                <c:pt idx="10">
                  <c:v>40.799999999999997</c:v>
                </c:pt>
                <c:pt idx="11">
                  <c:v>23.8</c:v>
                </c:pt>
                <c:pt idx="12">
                  <c:v>41.8</c:v>
                </c:pt>
                <c:pt idx="13">
                  <c:v>42.6</c:v>
                </c:pt>
              </c:numCache>
            </c:numRef>
          </c:val>
          <c:extLst xmlns:c16r2="http://schemas.microsoft.com/office/drawing/2015/06/chart">
            <c:ext xmlns:c16="http://schemas.microsoft.com/office/drawing/2014/chart" uri="{C3380CC4-5D6E-409C-BE32-E72D297353CC}">
              <c16:uniqueId val="{00000004-71B8-46BB-BF3C-9695B03AF59E}"/>
            </c:ext>
          </c:extLst>
        </c:ser>
        <c:ser>
          <c:idx val="5"/>
          <c:order val="5"/>
          <c:tx>
            <c:strRef>
              <c:f>Graphs!$G$78</c:f>
              <c:strCache>
                <c:ptCount val="1"/>
                <c:pt idx="0">
                  <c:v>Total</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Graphs!$A$79:$A$92</c:f>
              <c:strCache>
                <c:ptCount val="14"/>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strCache>
            </c:strRef>
          </c:cat>
          <c:val>
            <c:numRef>
              <c:f>Graphs!$G$79:$G$92</c:f>
              <c:numCache>
                <c:formatCode>0.0</c:formatCode>
                <c:ptCount val="14"/>
                <c:pt idx="0">
                  <c:v>30.2</c:v>
                </c:pt>
                <c:pt idx="1">
                  <c:v>47.2</c:v>
                </c:pt>
                <c:pt idx="2">
                  <c:v>45.9</c:v>
                </c:pt>
                <c:pt idx="3">
                  <c:v>45.7</c:v>
                </c:pt>
                <c:pt idx="4">
                  <c:v>47.6</c:v>
                </c:pt>
                <c:pt idx="5">
                  <c:v>46.4</c:v>
                </c:pt>
                <c:pt idx="6">
                  <c:v>47.2</c:v>
                </c:pt>
                <c:pt idx="7">
                  <c:v>46</c:v>
                </c:pt>
                <c:pt idx="8">
                  <c:v>47.2</c:v>
                </c:pt>
                <c:pt idx="9">
                  <c:v>46.8</c:v>
                </c:pt>
                <c:pt idx="10">
                  <c:v>46.2</c:v>
                </c:pt>
                <c:pt idx="11">
                  <c:v>27.7</c:v>
                </c:pt>
                <c:pt idx="12">
                  <c:v>47.2</c:v>
                </c:pt>
                <c:pt idx="13">
                  <c:v>47.3</c:v>
                </c:pt>
              </c:numCache>
            </c:numRef>
          </c:val>
          <c:extLst xmlns:c16r2="http://schemas.microsoft.com/office/drawing/2015/06/chart">
            <c:ext xmlns:c16="http://schemas.microsoft.com/office/drawing/2014/chart" uri="{C3380CC4-5D6E-409C-BE32-E72D297353CC}">
              <c16:uniqueId val="{00000005-71B8-46BB-BF3C-9695B03AF59E}"/>
            </c:ext>
          </c:extLst>
        </c:ser>
        <c:dLbls/>
        <c:marker val="1"/>
        <c:axId val="159073408"/>
        <c:axId val="159074944"/>
      </c:lineChart>
      <c:catAx>
        <c:axId val="159073408"/>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9074944"/>
        <c:crosses val="autoZero"/>
        <c:auto val="1"/>
        <c:lblAlgn val="ctr"/>
        <c:lblOffset val="100"/>
      </c:catAx>
      <c:valAx>
        <c:axId val="159074944"/>
        <c:scaling>
          <c:orientation val="minMax"/>
          <c:max val="100"/>
        </c:scaling>
        <c:axPos val="l"/>
        <c:majorGridlines>
          <c:spPr>
            <a:ln w="9525" cap="flat" cmpd="sng" algn="ctr">
              <a:solidFill>
                <a:schemeClr val="tx1">
                  <a:lumMod val="15000"/>
                  <a:lumOff val="85000"/>
                </a:schemeClr>
              </a:solidFill>
              <a:round/>
            </a:ln>
            <a:effectLst/>
          </c:spPr>
        </c:majorGridlines>
        <c:numFmt formatCode="0.0" sourceLinked="1"/>
        <c:maj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9073408"/>
        <c:crosses val="autoZero"/>
        <c:crossBetween val="between"/>
      </c:valAx>
      <c:spPr>
        <a:noFill/>
        <a:ln>
          <a:noFill/>
        </a:ln>
        <a:effectLst/>
      </c:spPr>
    </c:plotArea>
    <c:legend>
      <c:legendPos val="b"/>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r>
              <a:rPr lang="en-US" u="sng"/>
              <a:t>Score Per Question And Class</a:t>
            </a:r>
          </a:p>
        </c:rich>
      </c:tx>
      <c:layout>
        <c:manualLayout>
          <c:xMode val="edge"/>
          <c:yMode val="edge"/>
          <c:x val="0.35608742322209225"/>
          <c:y val="4.7105001266874169E-2"/>
        </c:manualLayout>
      </c:layout>
      <c:spPr>
        <a:noFill/>
        <a:ln>
          <a:noFill/>
        </a:ln>
        <a:effectLst/>
      </c:spPr>
    </c:title>
    <c:plotArea>
      <c:layout>
        <c:manualLayout>
          <c:layoutTarget val="inner"/>
          <c:xMode val="edge"/>
          <c:yMode val="edge"/>
          <c:x val="8.7312589568229043E-2"/>
          <c:y val="0.15335621974946728"/>
          <c:w val="0.89520396745251218"/>
          <c:h val="0.71100084914182904"/>
        </c:manualLayout>
      </c:layout>
      <c:lineChart>
        <c:grouping val="standard"/>
        <c:ser>
          <c:idx val="0"/>
          <c:order val="0"/>
          <c:tx>
            <c:strRef>
              <c:f>Graphs!$B$96</c:f>
              <c:strCache>
                <c:ptCount val="1"/>
                <c:pt idx="0">
                  <c:v>POL 130s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Graphs!$A$97:$A$110</c:f>
              <c:strCache>
                <c:ptCount val="14"/>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strCache>
            </c:strRef>
          </c:cat>
          <c:val>
            <c:numRef>
              <c:f>Graphs!$B$97:$B$110</c:f>
              <c:numCache>
                <c:formatCode>0.00</c:formatCode>
                <c:ptCount val="14"/>
                <c:pt idx="0">
                  <c:v>3.44</c:v>
                </c:pt>
                <c:pt idx="1">
                  <c:v>3.68</c:v>
                </c:pt>
                <c:pt idx="2">
                  <c:v>3.8</c:v>
                </c:pt>
                <c:pt idx="3">
                  <c:v>3.68</c:v>
                </c:pt>
                <c:pt idx="4">
                  <c:v>3.59</c:v>
                </c:pt>
                <c:pt idx="5">
                  <c:v>3.94</c:v>
                </c:pt>
                <c:pt idx="6">
                  <c:v>3.87</c:v>
                </c:pt>
                <c:pt idx="7">
                  <c:v>3.78</c:v>
                </c:pt>
                <c:pt idx="8">
                  <c:v>3.61</c:v>
                </c:pt>
                <c:pt idx="9">
                  <c:v>3.64</c:v>
                </c:pt>
                <c:pt idx="10">
                  <c:v>3.72</c:v>
                </c:pt>
                <c:pt idx="11">
                  <c:v>3.24</c:v>
                </c:pt>
                <c:pt idx="12">
                  <c:v>3.86</c:v>
                </c:pt>
                <c:pt idx="13">
                  <c:v>3.8</c:v>
                </c:pt>
              </c:numCache>
            </c:numRef>
          </c:val>
          <c:extLst xmlns:c16r2="http://schemas.microsoft.com/office/drawing/2015/06/chart">
            <c:ext xmlns:c16="http://schemas.microsoft.com/office/drawing/2014/chart" uri="{C3380CC4-5D6E-409C-BE32-E72D297353CC}">
              <c16:uniqueId val="{00000000-0C8B-45F9-AAA2-718D06BE8C13}"/>
            </c:ext>
          </c:extLst>
        </c:ser>
        <c:ser>
          <c:idx val="1"/>
          <c:order val="1"/>
          <c:tx>
            <c:strRef>
              <c:f>Graphs!$C$96</c:f>
              <c:strCache>
                <c:ptCount val="1"/>
                <c:pt idx="0">
                  <c:v>SOC 105s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Graphs!$A$97:$A$110</c:f>
              <c:strCache>
                <c:ptCount val="14"/>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strCache>
            </c:strRef>
          </c:cat>
          <c:val>
            <c:numRef>
              <c:f>Graphs!$C$97:$C$110</c:f>
              <c:numCache>
                <c:formatCode>0.00</c:formatCode>
                <c:ptCount val="14"/>
                <c:pt idx="0">
                  <c:v>3.6</c:v>
                </c:pt>
                <c:pt idx="1">
                  <c:v>3.64</c:v>
                </c:pt>
                <c:pt idx="2">
                  <c:v>3.87</c:v>
                </c:pt>
                <c:pt idx="3">
                  <c:v>3.5</c:v>
                </c:pt>
                <c:pt idx="4">
                  <c:v>3.48</c:v>
                </c:pt>
                <c:pt idx="5">
                  <c:v>3.82</c:v>
                </c:pt>
                <c:pt idx="6">
                  <c:v>3.87</c:v>
                </c:pt>
                <c:pt idx="7">
                  <c:v>3.79</c:v>
                </c:pt>
                <c:pt idx="8">
                  <c:v>3.54</c:v>
                </c:pt>
                <c:pt idx="9">
                  <c:v>3.63</c:v>
                </c:pt>
                <c:pt idx="10">
                  <c:v>3.54</c:v>
                </c:pt>
                <c:pt idx="11">
                  <c:v>3.54</c:v>
                </c:pt>
                <c:pt idx="12">
                  <c:v>3.6</c:v>
                </c:pt>
                <c:pt idx="13">
                  <c:v>3.61</c:v>
                </c:pt>
              </c:numCache>
            </c:numRef>
          </c:val>
          <c:extLst xmlns:c16r2="http://schemas.microsoft.com/office/drawing/2015/06/chart">
            <c:ext xmlns:c16="http://schemas.microsoft.com/office/drawing/2014/chart" uri="{C3380CC4-5D6E-409C-BE32-E72D297353CC}">
              <c16:uniqueId val="{00000001-0C8B-45F9-AAA2-718D06BE8C13}"/>
            </c:ext>
          </c:extLst>
        </c:ser>
        <c:ser>
          <c:idx val="2"/>
          <c:order val="2"/>
          <c:tx>
            <c:strRef>
              <c:f>Graphs!$D$96</c:f>
              <c:strCache>
                <c:ptCount val="1"/>
                <c:pt idx="0">
                  <c:v>ESC 101s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Graphs!$A$97:$A$110</c:f>
              <c:strCache>
                <c:ptCount val="14"/>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strCache>
            </c:strRef>
          </c:cat>
          <c:val>
            <c:numRef>
              <c:f>Graphs!$D$97:$D$110</c:f>
              <c:numCache>
                <c:formatCode>0.00</c:formatCode>
                <c:ptCount val="14"/>
                <c:pt idx="0">
                  <c:v>3.5384615384615383</c:v>
                </c:pt>
                <c:pt idx="1">
                  <c:v>3.8333333333333335</c:v>
                </c:pt>
                <c:pt idx="2">
                  <c:v>3.8888888888888888</c:v>
                </c:pt>
                <c:pt idx="3">
                  <c:v>3.5555555555555554</c:v>
                </c:pt>
                <c:pt idx="4">
                  <c:v>3.4705882352941178</c:v>
                </c:pt>
                <c:pt idx="5">
                  <c:v>3.7777777777777777</c:v>
                </c:pt>
                <c:pt idx="6">
                  <c:v>3.6666666666666665</c:v>
                </c:pt>
                <c:pt idx="7">
                  <c:v>3.9444444444444446</c:v>
                </c:pt>
                <c:pt idx="8">
                  <c:v>3.7222222222222223</c:v>
                </c:pt>
                <c:pt idx="9">
                  <c:v>3.7777777777777777</c:v>
                </c:pt>
                <c:pt idx="10">
                  <c:v>3.5555555555555554</c:v>
                </c:pt>
                <c:pt idx="11">
                  <c:v>3.8571428571428572</c:v>
                </c:pt>
                <c:pt idx="12">
                  <c:v>3.8333333333333335</c:v>
                </c:pt>
                <c:pt idx="13">
                  <c:v>3.7777777777777777</c:v>
                </c:pt>
              </c:numCache>
            </c:numRef>
          </c:val>
          <c:extLst xmlns:c16r2="http://schemas.microsoft.com/office/drawing/2015/06/chart">
            <c:ext xmlns:c16="http://schemas.microsoft.com/office/drawing/2014/chart" uri="{C3380CC4-5D6E-409C-BE32-E72D297353CC}">
              <c16:uniqueId val="{00000002-0C8B-45F9-AAA2-718D06BE8C13}"/>
            </c:ext>
          </c:extLst>
        </c:ser>
        <c:ser>
          <c:idx val="3"/>
          <c:order val="3"/>
          <c:tx>
            <c:strRef>
              <c:f>Graphs!$E$96</c:f>
              <c:strCache>
                <c:ptCount val="1"/>
                <c:pt idx="0">
                  <c:v>MAT 101s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Graphs!$A$97:$A$110</c:f>
              <c:strCache>
                <c:ptCount val="14"/>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strCache>
            </c:strRef>
          </c:cat>
          <c:val>
            <c:numRef>
              <c:f>Graphs!$E$97:$E$110</c:f>
              <c:numCache>
                <c:formatCode>0.00</c:formatCode>
                <c:ptCount val="14"/>
                <c:pt idx="0">
                  <c:v>3.85</c:v>
                </c:pt>
                <c:pt idx="1">
                  <c:v>3.67</c:v>
                </c:pt>
                <c:pt idx="2">
                  <c:v>3.57</c:v>
                </c:pt>
                <c:pt idx="3">
                  <c:v>3.42</c:v>
                </c:pt>
                <c:pt idx="4">
                  <c:v>3.42</c:v>
                </c:pt>
                <c:pt idx="5">
                  <c:v>3.75</c:v>
                </c:pt>
                <c:pt idx="6">
                  <c:v>3.67</c:v>
                </c:pt>
                <c:pt idx="7">
                  <c:v>3.74</c:v>
                </c:pt>
                <c:pt idx="8">
                  <c:v>3.5</c:v>
                </c:pt>
                <c:pt idx="9">
                  <c:v>3.64</c:v>
                </c:pt>
                <c:pt idx="10">
                  <c:v>3.41</c:v>
                </c:pt>
                <c:pt idx="11">
                  <c:v>4.04</c:v>
                </c:pt>
                <c:pt idx="12">
                  <c:v>3.2</c:v>
                </c:pt>
                <c:pt idx="13">
                  <c:v>3.5</c:v>
                </c:pt>
              </c:numCache>
            </c:numRef>
          </c:val>
          <c:extLst xmlns:c16r2="http://schemas.microsoft.com/office/drawing/2015/06/chart">
            <c:ext xmlns:c16="http://schemas.microsoft.com/office/drawing/2014/chart" uri="{C3380CC4-5D6E-409C-BE32-E72D297353CC}">
              <c16:uniqueId val="{00000003-0C8B-45F9-AAA2-718D06BE8C13}"/>
            </c:ext>
          </c:extLst>
        </c:ser>
        <c:ser>
          <c:idx val="4"/>
          <c:order val="4"/>
          <c:tx>
            <c:strRef>
              <c:f>Graphs!$F$96</c:f>
              <c:strCache>
                <c:ptCount val="1"/>
                <c:pt idx="0">
                  <c:v>PED 101s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Graphs!$A$97:$A$110</c:f>
              <c:strCache>
                <c:ptCount val="14"/>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strCache>
            </c:strRef>
          </c:cat>
          <c:val>
            <c:numRef>
              <c:f>Graphs!$F$97:$F$110</c:f>
              <c:numCache>
                <c:formatCode>0.00</c:formatCode>
                <c:ptCount val="14"/>
                <c:pt idx="0">
                  <c:v>3.27</c:v>
                </c:pt>
                <c:pt idx="1">
                  <c:v>3.69</c:v>
                </c:pt>
                <c:pt idx="2">
                  <c:v>3.92</c:v>
                </c:pt>
                <c:pt idx="3">
                  <c:v>3.71</c:v>
                </c:pt>
                <c:pt idx="4">
                  <c:v>3.39</c:v>
                </c:pt>
                <c:pt idx="5">
                  <c:v>3.92</c:v>
                </c:pt>
                <c:pt idx="6">
                  <c:v>3.82</c:v>
                </c:pt>
                <c:pt idx="7">
                  <c:v>3.87</c:v>
                </c:pt>
                <c:pt idx="8">
                  <c:v>3.67</c:v>
                </c:pt>
                <c:pt idx="9">
                  <c:v>3.75</c:v>
                </c:pt>
                <c:pt idx="10">
                  <c:v>3.54</c:v>
                </c:pt>
                <c:pt idx="11">
                  <c:v>3.7</c:v>
                </c:pt>
                <c:pt idx="12">
                  <c:v>3.83</c:v>
                </c:pt>
                <c:pt idx="13">
                  <c:v>4.08</c:v>
                </c:pt>
              </c:numCache>
            </c:numRef>
          </c:val>
          <c:extLst xmlns:c16r2="http://schemas.microsoft.com/office/drawing/2015/06/chart">
            <c:ext xmlns:c16="http://schemas.microsoft.com/office/drawing/2014/chart" uri="{C3380CC4-5D6E-409C-BE32-E72D297353CC}">
              <c16:uniqueId val="{00000004-0C8B-45F9-AAA2-718D06BE8C13}"/>
            </c:ext>
          </c:extLst>
        </c:ser>
        <c:ser>
          <c:idx val="5"/>
          <c:order val="5"/>
          <c:tx>
            <c:strRef>
              <c:f>Graphs!$G$96</c:f>
              <c:strCache>
                <c:ptCount val="1"/>
                <c:pt idx="0">
                  <c:v>Total</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Graphs!$A$97:$A$110</c:f>
              <c:strCache>
                <c:ptCount val="14"/>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strCache>
            </c:strRef>
          </c:cat>
          <c:val>
            <c:numRef>
              <c:f>Graphs!$G$97:$G$110</c:f>
              <c:numCache>
                <c:formatCode>0.00</c:formatCode>
                <c:ptCount val="14"/>
                <c:pt idx="0">
                  <c:v>3.54</c:v>
                </c:pt>
                <c:pt idx="1">
                  <c:v>3.68</c:v>
                </c:pt>
                <c:pt idx="2">
                  <c:v>3.79</c:v>
                </c:pt>
                <c:pt idx="3">
                  <c:v>3.57</c:v>
                </c:pt>
                <c:pt idx="4">
                  <c:v>3.47</c:v>
                </c:pt>
                <c:pt idx="5">
                  <c:v>3.85</c:v>
                </c:pt>
                <c:pt idx="6">
                  <c:v>3.8</c:v>
                </c:pt>
                <c:pt idx="7">
                  <c:v>3.8</c:v>
                </c:pt>
                <c:pt idx="8">
                  <c:v>3.58</c:v>
                </c:pt>
                <c:pt idx="9">
                  <c:v>3.67</c:v>
                </c:pt>
                <c:pt idx="10">
                  <c:v>3.55</c:v>
                </c:pt>
                <c:pt idx="11">
                  <c:v>3.65</c:v>
                </c:pt>
                <c:pt idx="12">
                  <c:v>3.62</c:v>
                </c:pt>
                <c:pt idx="13">
                  <c:v>3.75</c:v>
                </c:pt>
              </c:numCache>
            </c:numRef>
          </c:val>
          <c:extLst xmlns:c16r2="http://schemas.microsoft.com/office/drawing/2015/06/chart">
            <c:ext xmlns:c16="http://schemas.microsoft.com/office/drawing/2014/chart" uri="{C3380CC4-5D6E-409C-BE32-E72D297353CC}">
              <c16:uniqueId val="{00000005-0C8B-45F9-AAA2-718D06BE8C13}"/>
            </c:ext>
          </c:extLst>
        </c:ser>
        <c:dLbls/>
        <c:marker val="1"/>
        <c:axId val="159277824"/>
        <c:axId val="159279360"/>
      </c:lineChart>
      <c:catAx>
        <c:axId val="159277824"/>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9279360"/>
        <c:crosses val="autoZero"/>
        <c:auto val="1"/>
        <c:lblAlgn val="ctr"/>
        <c:lblOffset val="100"/>
      </c:catAx>
      <c:valAx>
        <c:axId val="159279360"/>
        <c:scaling>
          <c:orientation val="minMax"/>
          <c:max val="5"/>
          <c:min val="2"/>
        </c:scaling>
        <c:axPos val="l"/>
        <c:majorGridlines>
          <c:spPr>
            <a:ln w="9525" cap="flat" cmpd="sng" algn="ctr">
              <a:solidFill>
                <a:schemeClr val="tx1">
                  <a:lumMod val="15000"/>
                  <a:lumOff val="85000"/>
                </a:schemeClr>
              </a:solidFill>
              <a:round/>
            </a:ln>
            <a:effectLst/>
          </c:spPr>
        </c:majorGridlines>
        <c:numFmt formatCode="0.00" sourceLinked="1"/>
        <c:maj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9277824"/>
        <c:crosses val="autoZero"/>
        <c:crossBetween val="between"/>
      </c:valAx>
      <c:spPr>
        <a:noFill/>
        <a:ln>
          <a:noFill/>
        </a:ln>
        <a:effectLst/>
      </c:spPr>
    </c:plotArea>
    <c:legend>
      <c:legendPos val="b"/>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r>
              <a:rPr lang="en-US" u="sng"/>
              <a:t>Core Subject Matter - Overall </a:t>
            </a:r>
          </a:p>
        </c:rich>
      </c:tx>
      <c:layout>
        <c:manualLayout>
          <c:xMode val="edge"/>
          <c:yMode val="edge"/>
          <c:x val="0.29675464862666817"/>
          <c:y val="3.1872505516341569E-2"/>
        </c:manualLayout>
      </c:layout>
      <c:spPr>
        <a:noFill/>
        <a:ln>
          <a:noFill/>
        </a:ln>
        <a:effectLst/>
      </c:spPr>
    </c:title>
    <c:plotArea>
      <c:layout/>
      <c:pieChart>
        <c:varyColors val="1"/>
        <c:ser>
          <c:idx val="0"/>
          <c:order val="0"/>
          <c:explosion val="1"/>
          <c:dPt>
            <c:idx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2-1BC0-4725-A553-A6E1D20E9F4F}"/>
              </c:ext>
            </c:extLst>
          </c:dPt>
          <c:dPt>
            <c:idx val="1"/>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4-1BC0-4725-A553-A6E1D20E9F4F}"/>
              </c:ext>
            </c:extLst>
          </c:dPt>
          <c:dPt>
            <c:idx val="2"/>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3-1BC0-4725-A553-A6E1D20E9F4F}"/>
              </c:ext>
            </c:extLst>
          </c:dPt>
          <c:dPt>
            <c:idx val="3"/>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D7C9-4A3B-B1F6-E36376D8D6DC}"/>
              </c:ext>
            </c:extLst>
          </c:dPt>
          <c:dPt>
            <c:idx val="4"/>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5-1BC0-4725-A553-A6E1D20E9F4F}"/>
              </c:ext>
            </c:extLst>
          </c:dPt>
          <c:dPt>
            <c:idx val="5"/>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1-1BC0-4725-A553-A6E1D20E9F4F}"/>
              </c:ext>
            </c:extLst>
          </c:dPt>
          <c:dLbls>
            <c:dLbl>
              <c:idx val="0"/>
              <c:layout>
                <c:manualLayout>
                  <c:x val="-0.13711600310524569"/>
                  <c:y val="0.13958595858581999"/>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BC0-4725-A553-A6E1D20E9F4F}"/>
                </c:ext>
              </c:extLst>
            </c:dLbl>
            <c:dLbl>
              <c:idx val="1"/>
              <c:layout>
                <c:manualLayout>
                  <c:x val="-6.5148793020590734E-2"/>
                  <c:y val="-0.1806591055677057"/>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BC0-4725-A553-A6E1D20E9F4F}"/>
                </c:ext>
              </c:extLst>
            </c:dLbl>
            <c:dLbl>
              <c:idx val="2"/>
              <c:layout>
                <c:manualLayout>
                  <c:x val="0.10757790839525341"/>
                  <c:y val="-0.11826707263445639"/>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BC0-4725-A553-A6E1D20E9F4F}"/>
                </c:ext>
              </c:extLst>
            </c:dLbl>
            <c:dLbl>
              <c:idx val="4"/>
              <c:layout>
                <c:manualLayout>
                  <c:x val="-5.2396584229788219E-2"/>
                  <c:y val="5.660785636347259E-2"/>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BC0-4725-A553-A6E1D20E9F4F}"/>
                </c:ext>
              </c:extLst>
            </c:dLbl>
            <c:dLbl>
              <c:idx val="5"/>
              <c:layout>
                <c:manualLayout>
                  <c:x val="-3.6696240434734441E-2"/>
                  <c:y val="1.7633052373804536E-2"/>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BC0-4725-A553-A6E1D20E9F4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CatName val="1"/>
            <c:showPercent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'Point of Focus'!$F$32:$F$37</c:f>
              <c:strCache>
                <c:ptCount val="6"/>
                <c:pt idx="0">
                  <c:v>Faculty</c:v>
                </c:pt>
                <c:pt idx="1">
                  <c:v>Online</c:v>
                </c:pt>
                <c:pt idx="2">
                  <c:v>Library</c:v>
                </c:pt>
                <c:pt idx="3">
                  <c:v>Christianity</c:v>
                </c:pt>
                <c:pt idx="4">
                  <c:v>Computer Lab</c:v>
                </c:pt>
                <c:pt idx="5">
                  <c:v>General</c:v>
                </c:pt>
              </c:strCache>
            </c:strRef>
          </c:cat>
          <c:val>
            <c:numRef>
              <c:f>'Point of Focus'!$G$32:$G$37</c:f>
              <c:numCache>
                <c:formatCode>General</c:formatCode>
                <c:ptCount val="6"/>
                <c:pt idx="0">
                  <c:v>108</c:v>
                </c:pt>
                <c:pt idx="1">
                  <c:v>70</c:v>
                </c:pt>
                <c:pt idx="2">
                  <c:v>50</c:v>
                </c:pt>
                <c:pt idx="3">
                  <c:v>49</c:v>
                </c:pt>
                <c:pt idx="4">
                  <c:v>24</c:v>
                </c:pt>
                <c:pt idx="5">
                  <c:v>13</c:v>
                </c:pt>
              </c:numCache>
            </c:numRef>
          </c:val>
          <c:extLst xmlns:c16r2="http://schemas.microsoft.com/office/drawing/2015/06/chart">
            <c:ext xmlns:c16="http://schemas.microsoft.com/office/drawing/2014/chart" uri="{C3380CC4-5D6E-409C-BE32-E72D297353CC}">
              <c16:uniqueId val="{00000000-1BC0-4725-A553-A6E1D20E9F4F}"/>
            </c:ext>
          </c:extLst>
        </c:ser>
        <c:dLbls>
          <c:showVal val="1"/>
        </c:dLbls>
        <c:firstSliceAng val="0"/>
      </c:pieChart>
      <c:spPr>
        <a:noFill/>
        <a:ln>
          <a:noFill/>
        </a:ln>
        <a:effectLst/>
      </c:spPr>
    </c:plotArea>
    <c:plotVisOnly val="1"/>
    <c:dispBlanksAs val="zero"/>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r>
              <a:rPr lang="en-US" u="sng"/>
              <a:t>Core Subject Matter:</a:t>
            </a:r>
            <a:r>
              <a:rPr lang="en-US" u="sng" baseline="0"/>
              <a:t> </a:t>
            </a:r>
            <a:r>
              <a:rPr lang="en-US" u="sng"/>
              <a:t>1-Pointers and 2-Pointers</a:t>
            </a:r>
          </a:p>
        </c:rich>
      </c:tx>
      <c:spPr>
        <a:noFill/>
        <a:ln>
          <a:noFill/>
        </a:ln>
        <a:effectLst/>
      </c:spPr>
    </c:title>
    <c:plotArea>
      <c:layout>
        <c:manualLayout>
          <c:layoutTarget val="inner"/>
          <c:xMode val="edge"/>
          <c:yMode val="edge"/>
          <c:x val="0.29976224846894139"/>
          <c:y val="0.25907115777194517"/>
          <c:w val="0.40047572178477697"/>
          <c:h val="0.66745953630796162"/>
        </c:manualLayout>
      </c:layout>
      <c:pieChart>
        <c:varyColors val="1"/>
        <c:ser>
          <c:idx val="0"/>
          <c:order val="0"/>
          <c:tx>
            <c:strRef>
              <c:f>'Point of Focus'!$C$2</c:f>
              <c:strCache>
                <c:ptCount val="1"/>
                <c:pt idx="0">
                  <c:v>Count of Core Subject Matter</c:v>
                </c:pt>
              </c:strCache>
            </c:strRef>
          </c:tx>
          <c:dPt>
            <c:idx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2-D130-4685-8C46-95C335BC05F4}"/>
              </c:ext>
            </c:extLst>
          </c:dPt>
          <c:dPt>
            <c:idx val="1"/>
            <c:spPr>
              <a:solidFill>
                <a:schemeClr val="bg2">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D130-4685-8C46-95C335BC05F4}"/>
              </c:ext>
            </c:extLst>
          </c:dPt>
          <c:dPt>
            <c:idx val="2"/>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4-D130-4685-8C46-95C335BC05F4}"/>
              </c:ext>
            </c:extLst>
          </c:dPt>
          <c:dPt>
            <c:idx val="3"/>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5-D130-4685-8C46-95C335BC05F4}"/>
              </c:ext>
            </c:extLst>
          </c:dPt>
          <c:dPt>
            <c:idx val="4"/>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6-D130-4685-8C46-95C335BC05F4}"/>
              </c:ext>
            </c:extLst>
          </c:dPt>
          <c:dPt>
            <c:idx val="5"/>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7-D130-4685-8C46-95C335BC05F4}"/>
              </c:ext>
            </c:extLst>
          </c:dPt>
          <c:dLbls>
            <c:dLbl>
              <c:idx val="0"/>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n-US"/>
                </a:p>
              </c:txPr>
            </c:dLbl>
            <c:dLbl>
              <c:idx val="1"/>
              <c:layout>
                <c:manualLayout>
                  <c:x val="-5.8084536307961503E-2"/>
                  <c:y val="-0.15175925925925934"/>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n-US"/>
                </a:p>
              </c:txPr>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130-4685-8C46-95C335BC05F4}"/>
                </c:ext>
              </c:extLst>
            </c:dLbl>
            <c:dLbl>
              <c:idx val="2"/>
              <c:layout>
                <c:manualLayout>
                  <c:x val="9.7601596675415569E-2"/>
                  <c:y val="-0.11722258675998837"/>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n-US"/>
                </a:p>
              </c:txPr>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130-4685-8C46-95C335BC05F4}"/>
                </c:ext>
              </c:extLst>
            </c:dLbl>
            <c:dLbl>
              <c:idx val="3"/>
              <c:layout>
                <c:manualLayout>
                  <c:x val="-1.0772965879265094E-2"/>
                  <c:y val="5.1367745698454356E-2"/>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130-4685-8C46-95C335BC05F4}"/>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CatName val="1"/>
            <c:showPercent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'Point of Focus'!$B$3:$B$8</c:f>
              <c:strCache>
                <c:ptCount val="6"/>
                <c:pt idx="0">
                  <c:v>Faculty</c:v>
                </c:pt>
                <c:pt idx="1">
                  <c:v>Library</c:v>
                </c:pt>
                <c:pt idx="2">
                  <c:v>Online</c:v>
                </c:pt>
                <c:pt idx="3">
                  <c:v>Christianity</c:v>
                </c:pt>
                <c:pt idx="4">
                  <c:v>General</c:v>
                </c:pt>
                <c:pt idx="5">
                  <c:v>Computer Lab</c:v>
                </c:pt>
              </c:strCache>
            </c:strRef>
          </c:cat>
          <c:val>
            <c:numRef>
              <c:f>'Point of Focus'!$C$3:$C$8</c:f>
              <c:numCache>
                <c:formatCode>General</c:formatCode>
                <c:ptCount val="6"/>
                <c:pt idx="0">
                  <c:v>24</c:v>
                </c:pt>
                <c:pt idx="1">
                  <c:v>13</c:v>
                </c:pt>
                <c:pt idx="2">
                  <c:v>13</c:v>
                </c:pt>
                <c:pt idx="3">
                  <c:v>8</c:v>
                </c:pt>
                <c:pt idx="4">
                  <c:v>5</c:v>
                </c:pt>
                <c:pt idx="5">
                  <c:v>4</c:v>
                </c:pt>
              </c:numCache>
            </c:numRef>
          </c:val>
          <c:extLst xmlns:c16r2="http://schemas.microsoft.com/office/drawing/2015/06/chart">
            <c:ext xmlns:c16="http://schemas.microsoft.com/office/drawing/2014/chart" uri="{C3380CC4-5D6E-409C-BE32-E72D297353CC}">
              <c16:uniqueId val="{00000000-D130-4685-8C46-95C335BC05F4}"/>
            </c:ext>
          </c:extLst>
        </c:ser>
        <c:ser>
          <c:idx val="1"/>
          <c:order val="1"/>
          <c:tx>
            <c:strRef>
              <c:f>'Point of Focus'!$D$2</c:f>
              <c:strCache>
                <c:ptCount val="1"/>
                <c:pt idx="0">
                  <c:v>%</c:v>
                </c:pt>
              </c:strCache>
            </c:strRef>
          </c:tx>
          <c:dPt>
            <c:idx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D-75A5-4C06-8209-B96AED2092AB}"/>
              </c:ext>
            </c:extLst>
          </c:dPt>
          <c:dPt>
            <c:idx val="1"/>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F-75A5-4C06-8209-B96AED2092AB}"/>
              </c:ext>
            </c:extLst>
          </c:dPt>
          <c:dPt>
            <c:idx val="2"/>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11-75A5-4C06-8209-B96AED2092AB}"/>
              </c:ext>
            </c:extLst>
          </c:dPt>
          <c:dPt>
            <c:idx val="3"/>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13-75A5-4C06-8209-B96AED2092AB}"/>
              </c:ext>
            </c:extLst>
          </c:dPt>
          <c:dPt>
            <c:idx val="4"/>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15-75A5-4C06-8209-B96AED2092AB}"/>
              </c:ext>
            </c:extLst>
          </c:dPt>
          <c:dPt>
            <c:idx val="5"/>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17-75A5-4C06-8209-B96AED2092AB}"/>
              </c:ext>
            </c:extLst>
          </c:dPt>
          <c:cat>
            <c:strRef>
              <c:f>'Point of Focus'!$B$3:$B$8</c:f>
              <c:strCache>
                <c:ptCount val="6"/>
                <c:pt idx="0">
                  <c:v>Faculty</c:v>
                </c:pt>
                <c:pt idx="1">
                  <c:v>Library</c:v>
                </c:pt>
                <c:pt idx="2">
                  <c:v>Online</c:v>
                </c:pt>
                <c:pt idx="3">
                  <c:v>Christianity</c:v>
                </c:pt>
                <c:pt idx="4">
                  <c:v>General</c:v>
                </c:pt>
                <c:pt idx="5">
                  <c:v>Computer Lab</c:v>
                </c:pt>
              </c:strCache>
            </c:strRef>
          </c:cat>
          <c:val>
            <c:numRef>
              <c:f>'Point of Focus'!$D$3:$D$8</c:f>
              <c:numCache>
                <c:formatCode>0.0%</c:formatCode>
                <c:ptCount val="6"/>
                <c:pt idx="0">
                  <c:v>0.35820895522388058</c:v>
                </c:pt>
                <c:pt idx="1">
                  <c:v>0.19402985074626866</c:v>
                </c:pt>
                <c:pt idx="2">
                  <c:v>0.19402985074626866</c:v>
                </c:pt>
                <c:pt idx="3">
                  <c:v>0.11940298507462686</c:v>
                </c:pt>
                <c:pt idx="4">
                  <c:v>7.4626865671641784E-2</c:v>
                </c:pt>
                <c:pt idx="5">
                  <c:v>5.9701492537313432E-2</c:v>
                </c:pt>
              </c:numCache>
            </c:numRef>
          </c:val>
          <c:extLst xmlns:c16r2="http://schemas.microsoft.com/office/drawing/2015/06/chart">
            <c:ext xmlns:c16="http://schemas.microsoft.com/office/drawing/2014/chart" uri="{C3380CC4-5D6E-409C-BE32-E72D297353CC}">
              <c16:uniqueId val="{00000001-D130-4685-8C46-95C335BC05F4}"/>
            </c:ext>
          </c:extLst>
        </c:ser>
        <c:dLbls/>
        <c:firstSliceAng val="0"/>
      </c:pieChart>
      <c:spPr>
        <a:noFill/>
        <a:ln>
          <a:noFill/>
        </a:ln>
        <a:effectLst/>
      </c:spPr>
    </c:plotArea>
    <c:plotVisOnly val="1"/>
    <c:dispBlanksAs val="zero"/>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r>
              <a:rPr lang="en-US" u="sng"/>
              <a:t>Core Subject Matter: 3-Pointers</a:t>
            </a:r>
          </a:p>
        </c:rich>
      </c:tx>
      <c:spPr>
        <a:noFill/>
        <a:ln>
          <a:noFill/>
        </a:ln>
        <a:effectLst/>
      </c:spPr>
    </c:title>
    <c:plotArea>
      <c:layout>
        <c:manualLayout>
          <c:layoutTarget val="inner"/>
          <c:xMode val="edge"/>
          <c:yMode val="edge"/>
          <c:x val="0.29674735102556626"/>
          <c:y val="0.29147856517935272"/>
          <c:w val="0.39553157707138464"/>
          <c:h val="0.66745953630796162"/>
        </c:manualLayout>
      </c:layout>
      <c:pieChart>
        <c:varyColors val="1"/>
        <c:ser>
          <c:idx val="0"/>
          <c:order val="0"/>
          <c:tx>
            <c:strRef>
              <c:f>'Point of Focus'!$G$2</c:f>
              <c:strCache>
                <c:ptCount val="1"/>
                <c:pt idx="0">
                  <c:v>Count of Core Subject Matter</c:v>
                </c:pt>
              </c:strCache>
            </c:strRef>
          </c:tx>
          <c:dPt>
            <c:idx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A996-4F11-8F8D-51C247A70A51}"/>
              </c:ext>
            </c:extLst>
          </c:dPt>
          <c:dPt>
            <c:idx val="1"/>
            <c:spPr>
              <a:solidFill>
                <a:schemeClr val="bg2">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2-A996-4F11-8F8D-51C247A70A51}"/>
              </c:ext>
            </c:extLst>
          </c:dPt>
          <c:dPt>
            <c:idx val="2"/>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A996-4F11-8F8D-51C247A70A51}"/>
              </c:ext>
            </c:extLst>
          </c:dPt>
          <c:dPt>
            <c:idx val="3"/>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9A8-400F-AE8E-A96DB729687C}"/>
              </c:ext>
            </c:extLst>
          </c:dPt>
          <c:dPt>
            <c:idx val="4"/>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29A8-400F-AE8E-A96DB729687C}"/>
              </c:ext>
            </c:extLst>
          </c:dPt>
          <c:dPt>
            <c:idx val="5"/>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29A8-400F-AE8E-A96DB729687C}"/>
              </c:ext>
            </c:extLst>
          </c:dPt>
          <c:dLbls>
            <c:dLbl>
              <c:idx val="0"/>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n-US"/>
                </a:p>
              </c:txPr>
            </c:dLbl>
            <c:dLbl>
              <c:idx val="1"/>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n-US"/>
                </a:p>
              </c:txPr>
            </c:dLbl>
            <c:dLbl>
              <c:idx val="2"/>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n-US"/>
                </a:p>
              </c:txPr>
            </c:dLbl>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CatName val="1"/>
            <c:showPercent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'Point of Focus'!$F$3:$F$8</c:f>
              <c:strCache>
                <c:ptCount val="6"/>
                <c:pt idx="0">
                  <c:v>Faculty</c:v>
                </c:pt>
                <c:pt idx="1">
                  <c:v>Library</c:v>
                </c:pt>
                <c:pt idx="2">
                  <c:v>Online</c:v>
                </c:pt>
                <c:pt idx="3">
                  <c:v>Computer Lab</c:v>
                </c:pt>
                <c:pt idx="4">
                  <c:v>General</c:v>
                </c:pt>
                <c:pt idx="5">
                  <c:v>Christianity</c:v>
                </c:pt>
              </c:strCache>
            </c:strRef>
          </c:cat>
          <c:val>
            <c:numRef>
              <c:f>'Point of Focus'!$G$3:$G$8</c:f>
              <c:numCache>
                <c:formatCode>General</c:formatCode>
                <c:ptCount val="6"/>
                <c:pt idx="0">
                  <c:v>24</c:v>
                </c:pt>
                <c:pt idx="1">
                  <c:v>20</c:v>
                </c:pt>
                <c:pt idx="2">
                  <c:v>11</c:v>
                </c:pt>
                <c:pt idx="3">
                  <c:v>9</c:v>
                </c:pt>
                <c:pt idx="4">
                  <c:v>6</c:v>
                </c:pt>
                <c:pt idx="5">
                  <c:v>4</c:v>
                </c:pt>
              </c:numCache>
            </c:numRef>
          </c:val>
          <c:extLst xmlns:c16r2="http://schemas.microsoft.com/office/drawing/2015/06/chart">
            <c:ext xmlns:c16="http://schemas.microsoft.com/office/drawing/2014/chart" uri="{C3380CC4-5D6E-409C-BE32-E72D297353CC}">
              <c16:uniqueId val="{00000000-A996-4F11-8F8D-51C247A70A51}"/>
            </c:ext>
          </c:extLst>
        </c:ser>
        <c:dLbls/>
        <c:firstSliceAng val="0"/>
      </c:pieChart>
      <c:spPr>
        <a:noFill/>
        <a:ln>
          <a:noFill/>
        </a:ln>
        <a:effectLst/>
      </c:spPr>
    </c:plotArea>
    <c:plotVisOnly val="1"/>
    <c:dispBlanksAs val="zero"/>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r>
              <a:rPr lang="en-US" u="sng"/>
              <a:t>Core Subject Matter: 4-Pointers</a:t>
            </a:r>
          </a:p>
        </c:rich>
      </c:tx>
      <c:spPr>
        <a:noFill/>
        <a:ln>
          <a:noFill/>
        </a:ln>
        <a:effectLst/>
      </c:spPr>
    </c:title>
    <c:plotArea>
      <c:layout>
        <c:manualLayout>
          <c:layoutTarget val="inner"/>
          <c:xMode val="edge"/>
          <c:yMode val="edge"/>
          <c:x val="0.29566054243219586"/>
          <c:y val="0.25604697381215002"/>
          <c:w val="0.40867891513560817"/>
          <c:h val="0.67065245832560161"/>
        </c:manualLayout>
      </c:layout>
      <c:pieChart>
        <c:varyColors val="1"/>
        <c:ser>
          <c:idx val="0"/>
          <c:order val="0"/>
          <c:tx>
            <c:strRef>
              <c:f>'Point of Focus'!$K$2</c:f>
              <c:strCache>
                <c:ptCount val="1"/>
                <c:pt idx="0">
                  <c:v>Count of Core Subject Matter</c:v>
                </c:pt>
              </c:strCache>
            </c:strRef>
          </c:tx>
          <c:dPt>
            <c:idx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ACA6-4F0F-9E92-A0CA801817F0}"/>
              </c:ext>
            </c:extLst>
          </c:dPt>
          <c:dPt>
            <c:idx val="1"/>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2-ACA6-4F0F-9E92-A0CA801817F0}"/>
              </c:ext>
            </c:extLst>
          </c:dPt>
          <c:dPt>
            <c:idx val="2"/>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ACA6-4F0F-9E92-A0CA801817F0}"/>
              </c:ext>
            </c:extLst>
          </c:dPt>
          <c:dPt>
            <c:idx val="3"/>
            <c:spPr>
              <a:solidFill>
                <a:schemeClr val="bg2">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4-ACA6-4F0F-9E92-A0CA801817F0}"/>
              </c:ext>
            </c:extLst>
          </c:dPt>
          <c:dPt>
            <c:idx val="4"/>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5-ACA6-4F0F-9E92-A0CA801817F0}"/>
              </c:ext>
            </c:extLst>
          </c:dPt>
          <c:dPt>
            <c:idx val="5"/>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6-ACA6-4F0F-9E92-A0CA801817F0}"/>
              </c:ext>
            </c:extLst>
          </c:dPt>
          <c:dLbls>
            <c:dLbl>
              <c:idx val="0"/>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n-US"/>
                </a:p>
              </c:txPr>
            </c:dLbl>
            <c:dLbl>
              <c:idx val="1"/>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n-US"/>
                </a:p>
              </c:txPr>
            </c:dLbl>
            <c:dLbl>
              <c:idx val="4"/>
              <c:layout>
                <c:manualLayout>
                  <c:x val="-0.17634175415573056"/>
                  <c:y val="8.9102077016923173E-2"/>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CA6-4F0F-9E92-A0CA801817F0}"/>
                </c:ext>
              </c:extLst>
            </c:dLbl>
            <c:dLbl>
              <c:idx val="5"/>
              <c:layout>
                <c:manualLayout>
                  <c:x val="-6.7964566929133885E-2"/>
                  <c:y val="2.367642081316898E-2"/>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ACA6-4F0F-9E92-A0CA801817F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CatName val="1"/>
            <c:showPercent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'Point of Focus'!$J$3:$J$8</c:f>
              <c:strCache>
                <c:ptCount val="6"/>
                <c:pt idx="0">
                  <c:v>Faculty</c:v>
                </c:pt>
                <c:pt idx="1">
                  <c:v>Online</c:v>
                </c:pt>
                <c:pt idx="2">
                  <c:v>Christianity</c:v>
                </c:pt>
                <c:pt idx="3">
                  <c:v>Library</c:v>
                </c:pt>
                <c:pt idx="4">
                  <c:v>Computer Lab</c:v>
                </c:pt>
                <c:pt idx="5">
                  <c:v>General</c:v>
                </c:pt>
              </c:strCache>
            </c:strRef>
          </c:cat>
          <c:val>
            <c:numRef>
              <c:f>'Point of Focus'!$K$3:$K$8</c:f>
              <c:numCache>
                <c:formatCode>General</c:formatCode>
                <c:ptCount val="6"/>
                <c:pt idx="0">
                  <c:v>60</c:v>
                </c:pt>
                <c:pt idx="1">
                  <c:v>46</c:v>
                </c:pt>
                <c:pt idx="2">
                  <c:v>41</c:v>
                </c:pt>
                <c:pt idx="3">
                  <c:v>17</c:v>
                </c:pt>
                <c:pt idx="4">
                  <c:v>11</c:v>
                </c:pt>
                <c:pt idx="5">
                  <c:v>2</c:v>
                </c:pt>
              </c:numCache>
            </c:numRef>
          </c:val>
          <c:extLst xmlns:c16r2="http://schemas.microsoft.com/office/drawing/2015/06/chart">
            <c:ext xmlns:c16="http://schemas.microsoft.com/office/drawing/2014/chart" uri="{C3380CC4-5D6E-409C-BE32-E72D297353CC}">
              <c16:uniqueId val="{00000000-ACA6-4F0F-9E92-A0CA801817F0}"/>
            </c:ext>
          </c:extLst>
        </c:ser>
        <c:dLbls>
          <c:showVal val="1"/>
        </c:dLbls>
        <c:firstSliceAng val="0"/>
      </c:pieChart>
      <c:spPr>
        <a:noFill/>
        <a:ln>
          <a:noFill/>
        </a:ln>
        <a:effectLst/>
      </c:spPr>
    </c:plotArea>
    <c:plotVisOnly val="1"/>
    <c:dispBlanksAs val="zero"/>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r>
              <a:rPr lang="en-US" b="1" u="sng"/>
              <a:t>Average Participation Rate Per Class (%) </a:t>
            </a:r>
          </a:p>
        </c:rich>
      </c:tx>
      <c:layout>
        <c:manualLayout>
          <c:xMode val="edge"/>
          <c:yMode val="edge"/>
          <c:x val="0.27826592127420474"/>
          <c:y val="3.2626016087611689E-2"/>
        </c:manualLayout>
      </c:layout>
      <c:spPr>
        <a:noFill/>
        <a:ln>
          <a:noFill/>
        </a:ln>
        <a:effectLst/>
      </c:spPr>
    </c:title>
    <c:plotArea>
      <c:layout>
        <c:manualLayout>
          <c:layoutTarget val="inner"/>
          <c:xMode val="edge"/>
          <c:yMode val="edge"/>
          <c:x val="7.2510883652539937E-2"/>
          <c:y val="0.17354939766078092"/>
          <c:w val="0.82960859714697099"/>
          <c:h val="0.6778589468769235"/>
        </c:manualLayout>
      </c:layout>
      <c:barChart>
        <c:barDir val="col"/>
        <c:grouping val="clustered"/>
        <c:ser>
          <c:idx val="0"/>
          <c:order val="0"/>
          <c:tx>
            <c:strRef>
              <c:f>Graphs!$E$1</c:f>
              <c:strCache>
                <c:ptCount val="1"/>
                <c:pt idx="0">
                  <c:v>Average Paticipation </c:v>
                </c:pt>
              </c:strCache>
            </c:strRef>
          </c:tx>
          <c:spPr>
            <a:solidFill>
              <a:schemeClr val="accent1"/>
            </a:solidFill>
            <a:ln>
              <a:noFill/>
            </a:ln>
            <a:effectLst/>
          </c:spPr>
          <c:dPt>
            <c:idx val="2"/>
            <c:spPr>
              <a:solidFill>
                <a:schemeClr val="accent6"/>
              </a:solidFill>
              <a:ln>
                <a:noFill/>
              </a:ln>
              <a:effectLst/>
            </c:spPr>
            <c:extLst xmlns:c16r2="http://schemas.microsoft.com/office/drawing/2015/06/chart">
              <c:ext xmlns:c16="http://schemas.microsoft.com/office/drawing/2014/chart" uri="{C3380CC4-5D6E-409C-BE32-E72D297353CC}">
                <c16:uniqueId val="{00000001-A0E0-4B6A-8ECE-8DF6604155D1}"/>
              </c:ext>
            </c:extLst>
          </c:dPt>
          <c:dPt>
            <c:idx val="4"/>
            <c:spPr>
              <a:solidFill>
                <a:srgbClr val="FF0000"/>
              </a:solidFill>
              <a:ln>
                <a:noFill/>
              </a:ln>
              <a:effectLst/>
            </c:spPr>
            <c:extLst xmlns:c16r2="http://schemas.microsoft.com/office/drawing/2015/06/chart">
              <c:ext xmlns:c16="http://schemas.microsoft.com/office/drawing/2014/chart" uri="{C3380CC4-5D6E-409C-BE32-E72D297353CC}">
                <c16:uniqueId val="{00000003-A0E0-4B6A-8ECE-8DF6604155D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Graphs!$D$2:$D$7</c:f>
              <c:strCache>
                <c:ptCount val="6"/>
                <c:pt idx="0">
                  <c:v>POL 130</c:v>
                </c:pt>
                <c:pt idx="1">
                  <c:v>SOC 105</c:v>
                </c:pt>
                <c:pt idx="2">
                  <c:v>ESC 101</c:v>
                </c:pt>
                <c:pt idx="3">
                  <c:v>MAT 101</c:v>
                </c:pt>
                <c:pt idx="4">
                  <c:v>PED 101</c:v>
                </c:pt>
                <c:pt idx="5">
                  <c:v>Average</c:v>
                </c:pt>
              </c:strCache>
            </c:strRef>
          </c:cat>
          <c:val>
            <c:numRef>
              <c:f>Graphs!$E$2:$E$7</c:f>
              <c:numCache>
                <c:formatCode>0.0%</c:formatCode>
                <c:ptCount val="6"/>
                <c:pt idx="0">
                  <c:v>0.437</c:v>
                </c:pt>
                <c:pt idx="1">
                  <c:v>0.496</c:v>
                </c:pt>
                <c:pt idx="2">
                  <c:v>0.52500000000000002</c:v>
                </c:pt>
                <c:pt idx="3">
                  <c:v>0.41899999999999998</c:v>
                </c:pt>
                <c:pt idx="4">
                  <c:v>0.38800000000000001</c:v>
                </c:pt>
                <c:pt idx="5">
                  <c:v>0.438</c:v>
                </c:pt>
              </c:numCache>
            </c:numRef>
          </c:val>
          <c:extLst xmlns:c16r2="http://schemas.microsoft.com/office/drawing/2015/06/chart">
            <c:ext xmlns:c16="http://schemas.microsoft.com/office/drawing/2014/chart" uri="{C3380CC4-5D6E-409C-BE32-E72D297353CC}">
              <c16:uniqueId val="{00000004-A0E0-4B6A-8ECE-8DF6604155D1}"/>
            </c:ext>
          </c:extLst>
        </c:ser>
        <c:dLbls/>
        <c:gapWidth val="219"/>
        <c:overlap val="-27"/>
        <c:axId val="160097408"/>
        <c:axId val="160098944"/>
      </c:barChart>
      <c:catAx>
        <c:axId val="160097408"/>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60098944"/>
        <c:crosses val="autoZero"/>
        <c:auto val="1"/>
        <c:lblAlgn val="ctr"/>
        <c:lblOffset val="100"/>
      </c:catAx>
      <c:valAx>
        <c:axId val="160098944"/>
        <c:scaling>
          <c:orientation val="minMax"/>
        </c:scaling>
        <c:axPos val="l"/>
        <c:majorGridlines>
          <c:spPr>
            <a:ln w="9525" cap="flat" cmpd="sng" algn="ctr">
              <a:solidFill>
                <a:schemeClr val="tx1">
                  <a:lumMod val="15000"/>
                  <a:lumOff val="85000"/>
                </a:schemeClr>
              </a:solidFill>
              <a:round/>
            </a:ln>
            <a:effectLst/>
          </c:spPr>
        </c:majorGridlines>
        <c:numFmt formatCode="0.0%" sourceLinked="1"/>
        <c:maj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60097408"/>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r>
              <a:rPr lang="en-US" u="sng"/>
              <a:t>Student Respondence Rate (%) Per Question</a:t>
            </a:r>
          </a:p>
        </c:rich>
      </c:tx>
      <c:layout>
        <c:manualLayout>
          <c:xMode val="edge"/>
          <c:yMode val="edge"/>
          <c:x val="0.2154280076692541"/>
          <c:y val="5.1711297780427788E-2"/>
        </c:manualLayout>
      </c:layout>
      <c:spPr>
        <a:noFill/>
        <a:ln>
          <a:noFill/>
        </a:ln>
        <a:effectLst/>
      </c:spPr>
    </c:title>
    <c:plotArea>
      <c:layout>
        <c:manualLayout>
          <c:layoutTarget val="inner"/>
          <c:xMode val="edge"/>
          <c:yMode val="edge"/>
          <c:x val="8.3330189992697853E-2"/>
          <c:y val="0.17058767615956272"/>
          <c:w val="0.87529049793397951"/>
          <c:h val="0.65891899471703652"/>
        </c:manualLayout>
      </c:layout>
      <c:lineChart>
        <c:grouping val="standard"/>
        <c:ser>
          <c:idx val="0"/>
          <c:order val="0"/>
          <c:tx>
            <c:strRef>
              <c:f>Graphs!$B$78</c:f>
              <c:strCache>
                <c:ptCount val="1"/>
                <c:pt idx="0">
                  <c:v>POL 130s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Graphs!$A$79:$A$92</c:f>
              <c:strCache>
                <c:ptCount val="14"/>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strCache>
            </c:strRef>
          </c:cat>
          <c:val>
            <c:numRef>
              <c:f>Graphs!$B$79:$B$92</c:f>
              <c:numCache>
                <c:formatCode>0.0</c:formatCode>
                <c:ptCount val="14"/>
                <c:pt idx="0">
                  <c:v>29.8</c:v>
                </c:pt>
                <c:pt idx="1">
                  <c:v>46.5</c:v>
                </c:pt>
                <c:pt idx="2">
                  <c:v>47.1</c:v>
                </c:pt>
                <c:pt idx="3">
                  <c:v>47.1</c:v>
                </c:pt>
                <c:pt idx="4">
                  <c:v>42.8</c:v>
                </c:pt>
                <c:pt idx="5">
                  <c:v>47.1</c:v>
                </c:pt>
                <c:pt idx="6">
                  <c:v>47.1</c:v>
                </c:pt>
                <c:pt idx="7">
                  <c:v>47.1</c:v>
                </c:pt>
                <c:pt idx="8">
                  <c:v>47.1</c:v>
                </c:pt>
                <c:pt idx="9">
                  <c:v>47.1</c:v>
                </c:pt>
                <c:pt idx="10">
                  <c:v>46.2</c:v>
                </c:pt>
                <c:pt idx="11">
                  <c:v>20.9</c:v>
                </c:pt>
                <c:pt idx="12">
                  <c:v>47.9</c:v>
                </c:pt>
                <c:pt idx="13">
                  <c:v>47.9</c:v>
                </c:pt>
              </c:numCache>
            </c:numRef>
          </c:val>
          <c:extLst xmlns:c16r2="http://schemas.microsoft.com/office/drawing/2015/06/chart">
            <c:ext xmlns:c16="http://schemas.microsoft.com/office/drawing/2014/chart" uri="{C3380CC4-5D6E-409C-BE32-E72D297353CC}">
              <c16:uniqueId val="{00000000-769C-493D-8D25-E378BAA9A171}"/>
            </c:ext>
          </c:extLst>
        </c:ser>
        <c:ser>
          <c:idx val="1"/>
          <c:order val="1"/>
          <c:tx>
            <c:strRef>
              <c:f>Graphs!$C$78</c:f>
              <c:strCache>
                <c:ptCount val="1"/>
                <c:pt idx="0">
                  <c:v>SOC 105s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Graphs!$A$79:$A$92</c:f>
              <c:strCache>
                <c:ptCount val="14"/>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strCache>
            </c:strRef>
          </c:cat>
          <c:val>
            <c:numRef>
              <c:f>Graphs!$C$79:$C$92</c:f>
              <c:numCache>
                <c:formatCode>0.0</c:formatCode>
                <c:ptCount val="14"/>
                <c:pt idx="0">
                  <c:v>33</c:v>
                </c:pt>
                <c:pt idx="1">
                  <c:v>53.7</c:v>
                </c:pt>
                <c:pt idx="2">
                  <c:v>48.7</c:v>
                </c:pt>
                <c:pt idx="3">
                  <c:v>49.5</c:v>
                </c:pt>
                <c:pt idx="4">
                  <c:v>48.7</c:v>
                </c:pt>
                <c:pt idx="5">
                  <c:v>53.6</c:v>
                </c:pt>
                <c:pt idx="6">
                  <c:v>54</c:v>
                </c:pt>
                <c:pt idx="7">
                  <c:v>54</c:v>
                </c:pt>
                <c:pt idx="8">
                  <c:v>53.7</c:v>
                </c:pt>
                <c:pt idx="9">
                  <c:v>53.1</c:v>
                </c:pt>
                <c:pt idx="10">
                  <c:v>53.7</c:v>
                </c:pt>
                <c:pt idx="11">
                  <c:v>31</c:v>
                </c:pt>
                <c:pt idx="12">
                  <c:v>24</c:v>
                </c:pt>
                <c:pt idx="13">
                  <c:v>53.6</c:v>
                </c:pt>
              </c:numCache>
            </c:numRef>
          </c:val>
          <c:extLst xmlns:c16r2="http://schemas.microsoft.com/office/drawing/2015/06/chart">
            <c:ext xmlns:c16="http://schemas.microsoft.com/office/drawing/2014/chart" uri="{C3380CC4-5D6E-409C-BE32-E72D297353CC}">
              <c16:uniqueId val="{00000001-769C-493D-8D25-E378BAA9A171}"/>
            </c:ext>
          </c:extLst>
        </c:ser>
        <c:ser>
          <c:idx val="2"/>
          <c:order val="2"/>
          <c:tx>
            <c:strRef>
              <c:f>Graphs!$D$78</c:f>
              <c:strCache>
                <c:ptCount val="1"/>
                <c:pt idx="0">
                  <c:v>ESC 101s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Graphs!$A$79:$A$92</c:f>
              <c:strCache>
                <c:ptCount val="14"/>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strCache>
            </c:strRef>
          </c:cat>
          <c:val>
            <c:numRef>
              <c:f>Graphs!$D$79:$D$92</c:f>
              <c:numCache>
                <c:formatCode>_(* #,##0.0_);_(* \(#,##0.0\);_(* "-"??_);_(@_)</c:formatCode>
                <c:ptCount val="14"/>
                <c:pt idx="0">
                  <c:v>40.6</c:v>
                </c:pt>
                <c:pt idx="1">
                  <c:v>56.3</c:v>
                </c:pt>
                <c:pt idx="2">
                  <c:v>56.3</c:v>
                </c:pt>
                <c:pt idx="3">
                  <c:v>56.3</c:v>
                </c:pt>
                <c:pt idx="4">
                  <c:v>53.1</c:v>
                </c:pt>
                <c:pt idx="5">
                  <c:v>56.3</c:v>
                </c:pt>
                <c:pt idx="6">
                  <c:v>56.3</c:v>
                </c:pt>
                <c:pt idx="7">
                  <c:v>56.3</c:v>
                </c:pt>
                <c:pt idx="8">
                  <c:v>56.3</c:v>
                </c:pt>
                <c:pt idx="9">
                  <c:v>56.3</c:v>
                </c:pt>
                <c:pt idx="10">
                  <c:v>56.3</c:v>
                </c:pt>
                <c:pt idx="11">
                  <c:v>21.9</c:v>
                </c:pt>
                <c:pt idx="12">
                  <c:v>56.3</c:v>
                </c:pt>
                <c:pt idx="13">
                  <c:v>56.3</c:v>
                </c:pt>
              </c:numCache>
            </c:numRef>
          </c:val>
          <c:extLst xmlns:c16r2="http://schemas.microsoft.com/office/drawing/2015/06/chart">
            <c:ext xmlns:c16="http://schemas.microsoft.com/office/drawing/2014/chart" uri="{C3380CC4-5D6E-409C-BE32-E72D297353CC}">
              <c16:uniqueId val="{00000002-769C-493D-8D25-E378BAA9A171}"/>
            </c:ext>
          </c:extLst>
        </c:ser>
        <c:ser>
          <c:idx val="3"/>
          <c:order val="3"/>
          <c:tx>
            <c:strRef>
              <c:f>Graphs!$E$78</c:f>
              <c:strCache>
                <c:ptCount val="1"/>
                <c:pt idx="0">
                  <c:v>MAT 101s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Graphs!$A$79:$A$92</c:f>
              <c:strCache>
                <c:ptCount val="14"/>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strCache>
            </c:strRef>
          </c:cat>
          <c:val>
            <c:numRef>
              <c:f>Graphs!$E$79:$E$92</c:f>
              <c:numCache>
                <c:formatCode>0.0</c:formatCode>
                <c:ptCount val="14"/>
                <c:pt idx="0">
                  <c:v>36.6</c:v>
                </c:pt>
                <c:pt idx="1">
                  <c:v>44</c:v>
                </c:pt>
                <c:pt idx="2">
                  <c:v>44</c:v>
                </c:pt>
                <c:pt idx="3">
                  <c:v>44</c:v>
                </c:pt>
                <c:pt idx="4">
                  <c:v>38.700000000000003</c:v>
                </c:pt>
                <c:pt idx="5">
                  <c:v>41.2</c:v>
                </c:pt>
                <c:pt idx="6">
                  <c:v>43.7</c:v>
                </c:pt>
                <c:pt idx="7">
                  <c:v>43.7</c:v>
                </c:pt>
                <c:pt idx="8">
                  <c:v>44</c:v>
                </c:pt>
                <c:pt idx="9">
                  <c:v>44</c:v>
                </c:pt>
                <c:pt idx="10">
                  <c:v>42.6</c:v>
                </c:pt>
                <c:pt idx="11">
                  <c:v>34.799999999999997</c:v>
                </c:pt>
                <c:pt idx="12">
                  <c:v>44</c:v>
                </c:pt>
                <c:pt idx="13">
                  <c:v>44</c:v>
                </c:pt>
              </c:numCache>
            </c:numRef>
          </c:val>
          <c:extLst xmlns:c16r2="http://schemas.microsoft.com/office/drawing/2015/06/chart">
            <c:ext xmlns:c16="http://schemas.microsoft.com/office/drawing/2014/chart" uri="{C3380CC4-5D6E-409C-BE32-E72D297353CC}">
              <c16:uniqueId val="{00000003-769C-493D-8D25-E378BAA9A171}"/>
            </c:ext>
          </c:extLst>
        </c:ser>
        <c:ser>
          <c:idx val="4"/>
          <c:order val="4"/>
          <c:tx>
            <c:strRef>
              <c:f>Graphs!$F$78</c:f>
              <c:strCache>
                <c:ptCount val="1"/>
                <c:pt idx="0">
                  <c:v>PED 101s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Graphs!$A$79:$A$92</c:f>
              <c:strCache>
                <c:ptCount val="14"/>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strCache>
            </c:strRef>
          </c:cat>
          <c:val>
            <c:numRef>
              <c:f>Graphs!$F$79:$F$92</c:f>
              <c:numCache>
                <c:formatCode>0.0</c:formatCode>
                <c:ptCount val="14"/>
                <c:pt idx="0">
                  <c:v>22.6</c:v>
                </c:pt>
                <c:pt idx="1">
                  <c:v>42.6</c:v>
                </c:pt>
                <c:pt idx="2">
                  <c:v>42.6</c:v>
                </c:pt>
                <c:pt idx="3">
                  <c:v>41</c:v>
                </c:pt>
                <c:pt idx="4">
                  <c:v>38.6</c:v>
                </c:pt>
                <c:pt idx="5">
                  <c:v>42.6</c:v>
                </c:pt>
                <c:pt idx="6">
                  <c:v>42.6</c:v>
                </c:pt>
                <c:pt idx="7">
                  <c:v>37.799999999999997</c:v>
                </c:pt>
                <c:pt idx="8">
                  <c:v>42.6</c:v>
                </c:pt>
                <c:pt idx="9">
                  <c:v>41.8</c:v>
                </c:pt>
                <c:pt idx="10">
                  <c:v>40.799999999999997</c:v>
                </c:pt>
                <c:pt idx="11">
                  <c:v>23.8</c:v>
                </c:pt>
                <c:pt idx="12">
                  <c:v>41.8</c:v>
                </c:pt>
                <c:pt idx="13">
                  <c:v>42.6</c:v>
                </c:pt>
              </c:numCache>
            </c:numRef>
          </c:val>
          <c:extLst xmlns:c16r2="http://schemas.microsoft.com/office/drawing/2015/06/chart">
            <c:ext xmlns:c16="http://schemas.microsoft.com/office/drawing/2014/chart" uri="{C3380CC4-5D6E-409C-BE32-E72D297353CC}">
              <c16:uniqueId val="{00000004-769C-493D-8D25-E378BAA9A171}"/>
            </c:ext>
          </c:extLst>
        </c:ser>
        <c:ser>
          <c:idx val="5"/>
          <c:order val="5"/>
          <c:tx>
            <c:strRef>
              <c:f>Graphs!$G$78</c:f>
              <c:strCache>
                <c:ptCount val="1"/>
                <c:pt idx="0">
                  <c:v>Total</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Graphs!$A$79:$A$92</c:f>
              <c:strCache>
                <c:ptCount val="14"/>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strCache>
            </c:strRef>
          </c:cat>
          <c:val>
            <c:numRef>
              <c:f>Graphs!$G$79:$G$92</c:f>
              <c:numCache>
                <c:formatCode>0.0</c:formatCode>
                <c:ptCount val="14"/>
                <c:pt idx="0">
                  <c:v>30.2</c:v>
                </c:pt>
                <c:pt idx="1">
                  <c:v>47.2</c:v>
                </c:pt>
                <c:pt idx="2">
                  <c:v>45.9</c:v>
                </c:pt>
                <c:pt idx="3">
                  <c:v>45.7</c:v>
                </c:pt>
                <c:pt idx="4">
                  <c:v>47.6</c:v>
                </c:pt>
                <c:pt idx="5">
                  <c:v>46.4</c:v>
                </c:pt>
                <c:pt idx="6">
                  <c:v>47.2</c:v>
                </c:pt>
                <c:pt idx="7">
                  <c:v>46</c:v>
                </c:pt>
                <c:pt idx="8">
                  <c:v>47.2</c:v>
                </c:pt>
                <c:pt idx="9">
                  <c:v>46.8</c:v>
                </c:pt>
                <c:pt idx="10">
                  <c:v>46.2</c:v>
                </c:pt>
                <c:pt idx="11">
                  <c:v>27.7</c:v>
                </c:pt>
                <c:pt idx="12">
                  <c:v>47.2</c:v>
                </c:pt>
                <c:pt idx="13">
                  <c:v>47.3</c:v>
                </c:pt>
              </c:numCache>
            </c:numRef>
          </c:val>
          <c:extLst xmlns:c16r2="http://schemas.microsoft.com/office/drawing/2015/06/chart">
            <c:ext xmlns:c16="http://schemas.microsoft.com/office/drawing/2014/chart" uri="{C3380CC4-5D6E-409C-BE32-E72D297353CC}">
              <c16:uniqueId val="{00000005-769C-493D-8D25-E378BAA9A171}"/>
            </c:ext>
          </c:extLst>
        </c:ser>
        <c:dLbls/>
        <c:marker val="1"/>
        <c:axId val="160960512"/>
        <c:axId val="160962048"/>
      </c:lineChart>
      <c:catAx>
        <c:axId val="160960512"/>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60962048"/>
        <c:crosses val="autoZero"/>
        <c:auto val="1"/>
        <c:lblAlgn val="ctr"/>
        <c:lblOffset val="100"/>
      </c:catAx>
      <c:valAx>
        <c:axId val="160962048"/>
        <c:scaling>
          <c:orientation val="minMax"/>
          <c:max val="100"/>
        </c:scaling>
        <c:axPos val="l"/>
        <c:majorGridlines>
          <c:spPr>
            <a:ln w="9525" cap="flat" cmpd="sng" algn="ctr">
              <a:solidFill>
                <a:schemeClr val="tx1">
                  <a:lumMod val="15000"/>
                  <a:lumOff val="85000"/>
                </a:schemeClr>
              </a:solidFill>
              <a:round/>
            </a:ln>
            <a:effectLst/>
          </c:spPr>
        </c:majorGridlines>
        <c:numFmt formatCode="0.0" sourceLinked="1"/>
        <c:maj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60960512"/>
        <c:crosses val="autoZero"/>
        <c:crossBetween val="between"/>
      </c:valAx>
      <c:spPr>
        <a:noFill/>
        <a:ln>
          <a:noFill/>
        </a:ln>
        <a:effectLst/>
      </c:spPr>
    </c:plotArea>
    <c:legend>
      <c:legendPos val="b"/>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r>
              <a:rPr lang="en-US" u="sng"/>
              <a:t>Average Score Per Class</a:t>
            </a:r>
          </a:p>
        </c:rich>
      </c:tx>
      <c:layout>
        <c:manualLayout>
          <c:xMode val="edge"/>
          <c:yMode val="edge"/>
          <c:x val="0.36371651621066287"/>
          <c:y val="3.9898028597566491E-2"/>
        </c:manualLayout>
      </c:layout>
      <c:spPr>
        <a:noFill/>
        <a:ln>
          <a:noFill/>
        </a:ln>
        <a:effectLst/>
      </c:spPr>
    </c:title>
    <c:plotArea>
      <c:layout>
        <c:manualLayout>
          <c:layoutTarget val="inner"/>
          <c:xMode val="edge"/>
          <c:yMode val="edge"/>
          <c:x val="6.0566173721676865E-2"/>
          <c:y val="0.15020946442114391"/>
          <c:w val="0.91789687082066274"/>
          <c:h val="0.78158541972058448"/>
        </c:manualLayout>
      </c:layout>
      <c:barChart>
        <c:barDir val="col"/>
        <c:grouping val="clustered"/>
        <c:ser>
          <c:idx val="0"/>
          <c:order val="0"/>
          <c:tx>
            <c:strRef>
              <c:f>Graphs!$E$39</c:f>
              <c:strCache>
                <c:ptCount val="1"/>
                <c:pt idx="0">
                  <c:v>Average Score</c:v>
                </c:pt>
              </c:strCache>
            </c:strRef>
          </c:tx>
          <c:spPr>
            <a:solidFill>
              <a:schemeClr val="accent1"/>
            </a:solidFill>
            <a:ln>
              <a:noFill/>
            </a:ln>
            <a:effectLst/>
          </c:spPr>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Graphs!$D$40:$D$45</c:f>
              <c:strCache>
                <c:ptCount val="6"/>
                <c:pt idx="0">
                  <c:v>POL 130</c:v>
                </c:pt>
                <c:pt idx="1">
                  <c:v>SOC 105</c:v>
                </c:pt>
                <c:pt idx="2">
                  <c:v>ESC 101</c:v>
                </c:pt>
                <c:pt idx="3">
                  <c:v>MAT 101</c:v>
                </c:pt>
                <c:pt idx="4">
                  <c:v>PED 101</c:v>
                </c:pt>
                <c:pt idx="5">
                  <c:v>Average</c:v>
                </c:pt>
              </c:strCache>
            </c:strRef>
          </c:cat>
          <c:val>
            <c:numRef>
              <c:f>Graphs!$E$40:$E$45</c:f>
              <c:numCache>
                <c:formatCode>General</c:formatCode>
                <c:ptCount val="6"/>
                <c:pt idx="0">
                  <c:v>3.69</c:v>
                </c:pt>
                <c:pt idx="1">
                  <c:v>3.64</c:v>
                </c:pt>
                <c:pt idx="2">
                  <c:v>3.73</c:v>
                </c:pt>
                <c:pt idx="3">
                  <c:v>3.59</c:v>
                </c:pt>
                <c:pt idx="4">
                  <c:v>3.72</c:v>
                </c:pt>
                <c:pt idx="5">
                  <c:v>3.67</c:v>
                </c:pt>
              </c:numCache>
            </c:numRef>
          </c:val>
          <c:extLst xmlns:c16r2="http://schemas.microsoft.com/office/drawing/2015/06/chart">
            <c:ext xmlns:c16="http://schemas.microsoft.com/office/drawing/2014/chart" uri="{C3380CC4-5D6E-409C-BE32-E72D297353CC}">
              <c16:uniqueId val="{00000000-6A8E-4861-95A8-814FC0CE8454}"/>
            </c:ext>
          </c:extLst>
        </c:ser>
        <c:dLbls/>
        <c:gapWidth val="219"/>
        <c:overlap val="-27"/>
        <c:axId val="157645440"/>
        <c:axId val="157651328"/>
      </c:barChart>
      <c:catAx>
        <c:axId val="157645440"/>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7651328"/>
        <c:crosses val="autoZero"/>
        <c:auto val="1"/>
        <c:lblAlgn val="ctr"/>
        <c:lblOffset val="100"/>
      </c:catAx>
      <c:valAx>
        <c:axId val="157651328"/>
        <c:scaling>
          <c:orientation val="minMax"/>
          <c:max val="5"/>
        </c:scaling>
        <c:axPos val="l"/>
        <c:majorGridlines>
          <c:spPr>
            <a:ln w="9525" cap="flat" cmpd="sng" algn="ctr">
              <a:solidFill>
                <a:schemeClr val="tx1">
                  <a:lumMod val="15000"/>
                  <a:lumOff val="85000"/>
                </a:schemeClr>
              </a:solidFill>
              <a:round/>
            </a:ln>
            <a:effectLst/>
          </c:spPr>
        </c:majorGridlines>
        <c:numFmt formatCode="#,##0.00" sourceLinked="0"/>
        <c:maj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7645440"/>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r>
              <a:rPr lang="en-US" u="sng"/>
              <a:t>Average Score Per Class</a:t>
            </a:r>
          </a:p>
        </c:rich>
      </c:tx>
      <c:layout>
        <c:manualLayout>
          <c:xMode val="edge"/>
          <c:yMode val="edge"/>
          <c:x val="0.36371651621066287"/>
          <c:y val="3.9898028597566491E-2"/>
        </c:manualLayout>
      </c:layout>
      <c:spPr>
        <a:noFill/>
        <a:ln>
          <a:noFill/>
        </a:ln>
        <a:effectLst/>
      </c:spPr>
    </c:title>
    <c:plotArea>
      <c:layout>
        <c:manualLayout>
          <c:layoutTarget val="inner"/>
          <c:xMode val="edge"/>
          <c:yMode val="edge"/>
          <c:x val="6.0566173721676865E-2"/>
          <c:y val="0.15020946442114391"/>
          <c:w val="0.86050807380062788"/>
          <c:h val="0.75599908220427692"/>
        </c:manualLayout>
      </c:layout>
      <c:barChart>
        <c:barDir val="col"/>
        <c:grouping val="clustered"/>
        <c:ser>
          <c:idx val="0"/>
          <c:order val="0"/>
          <c:tx>
            <c:strRef>
              <c:f>Graphs!$E$39</c:f>
              <c:strCache>
                <c:ptCount val="1"/>
                <c:pt idx="0">
                  <c:v>Average Score</c:v>
                </c:pt>
              </c:strCache>
            </c:strRef>
          </c:tx>
          <c:spPr>
            <a:solidFill>
              <a:schemeClr val="accent1"/>
            </a:solidFill>
            <a:ln>
              <a:noFill/>
            </a:ln>
            <a:effectLst/>
          </c:spPr>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Graphs!$D$40:$D$45</c:f>
              <c:strCache>
                <c:ptCount val="6"/>
                <c:pt idx="0">
                  <c:v>POL 130</c:v>
                </c:pt>
                <c:pt idx="1">
                  <c:v>SOC 105</c:v>
                </c:pt>
                <c:pt idx="2">
                  <c:v>ESC 101</c:v>
                </c:pt>
                <c:pt idx="3">
                  <c:v>MAT 101</c:v>
                </c:pt>
                <c:pt idx="4">
                  <c:v>PED 101</c:v>
                </c:pt>
                <c:pt idx="5">
                  <c:v>Average</c:v>
                </c:pt>
              </c:strCache>
            </c:strRef>
          </c:cat>
          <c:val>
            <c:numRef>
              <c:f>Graphs!$E$40:$E$45</c:f>
              <c:numCache>
                <c:formatCode>General</c:formatCode>
                <c:ptCount val="6"/>
                <c:pt idx="0">
                  <c:v>3.69</c:v>
                </c:pt>
                <c:pt idx="1">
                  <c:v>3.64</c:v>
                </c:pt>
                <c:pt idx="2">
                  <c:v>3.73</c:v>
                </c:pt>
                <c:pt idx="3">
                  <c:v>3.59</c:v>
                </c:pt>
                <c:pt idx="4">
                  <c:v>3.72</c:v>
                </c:pt>
                <c:pt idx="5">
                  <c:v>3.67</c:v>
                </c:pt>
              </c:numCache>
            </c:numRef>
          </c:val>
          <c:extLst xmlns:c16r2="http://schemas.microsoft.com/office/drawing/2015/06/chart">
            <c:ext xmlns:c16="http://schemas.microsoft.com/office/drawing/2014/chart" uri="{C3380CC4-5D6E-409C-BE32-E72D297353CC}">
              <c16:uniqueId val="{00000000-8371-4B50-875C-F71DD5146CF7}"/>
            </c:ext>
          </c:extLst>
        </c:ser>
        <c:dLbls/>
        <c:gapWidth val="219"/>
        <c:overlap val="-27"/>
        <c:axId val="161045504"/>
        <c:axId val="161051392"/>
      </c:barChart>
      <c:catAx>
        <c:axId val="161045504"/>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61051392"/>
        <c:crosses val="autoZero"/>
        <c:auto val="1"/>
        <c:lblAlgn val="ctr"/>
        <c:lblOffset val="100"/>
      </c:catAx>
      <c:valAx>
        <c:axId val="161051392"/>
        <c:scaling>
          <c:orientation val="minMax"/>
          <c:max val="5"/>
        </c:scaling>
        <c:axPos val="l"/>
        <c:majorGridlines>
          <c:spPr>
            <a:ln w="9525" cap="flat" cmpd="sng" algn="ctr">
              <a:solidFill>
                <a:schemeClr val="tx1">
                  <a:lumMod val="15000"/>
                  <a:lumOff val="85000"/>
                </a:schemeClr>
              </a:solidFill>
              <a:round/>
            </a:ln>
            <a:effectLst/>
          </c:spPr>
        </c:majorGridlines>
        <c:numFmt formatCode="#,##0.00" sourceLinked="0"/>
        <c:maj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61045504"/>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800" b="1" i="0" u="sng" strike="noStrike" kern="1200" spc="0" baseline="0">
                <a:solidFill>
                  <a:schemeClr val="tx1">
                    <a:lumMod val="65000"/>
                    <a:lumOff val="35000"/>
                  </a:schemeClr>
                </a:solidFill>
                <a:latin typeface="+mn-lt"/>
                <a:ea typeface="+mn-ea"/>
                <a:cs typeface="+mn-cs"/>
              </a:defRPr>
            </a:pPr>
            <a:r>
              <a:rPr lang="en-US" sz="1800" b="1" u="sng"/>
              <a:t>Score Distribution Breakdown Per Class</a:t>
            </a:r>
          </a:p>
        </c:rich>
      </c:tx>
      <c:layout>
        <c:manualLayout>
          <c:xMode val="edge"/>
          <c:yMode val="edge"/>
          <c:x val="0.22587385328720688"/>
          <c:y val="4.1775911794771407E-2"/>
        </c:manualLayout>
      </c:layout>
      <c:spPr>
        <a:noFill/>
        <a:ln>
          <a:noFill/>
        </a:ln>
        <a:effectLst/>
      </c:spPr>
    </c:title>
    <c:plotArea>
      <c:layout>
        <c:manualLayout>
          <c:layoutTarget val="inner"/>
          <c:xMode val="edge"/>
          <c:yMode val="edge"/>
          <c:x val="6.9545339726824112E-2"/>
          <c:y val="0.18605847726914321"/>
          <c:w val="0.86192862745838383"/>
          <c:h val="0.6325169488949014"/>
        </c:manualLayout>
      </c:layout>
      <c:barChart>
        <c:barDir val="col"/>
        <c:grouping val="stacked"/>
        <c:ser>
          <c:idx val="0"/>
          <c:order val="0"/>
          <c:tx>
            <c:strRef>
              <c:f>'Count Data'!$G$3</c:f>
              <c:strCache>
                <c:ptCount val="1"/>
                <c:pt idx="0">
                  <c:v>5 - EXTREMELY WELL/STRONGLY AGREE/VERY SATISFIED</c:v>
                </c:pt>
              </c:strCache>
            </c:strRef>
          </c:tx>
          <c:spPr>
            <a:solidFill>
              <a:schemeClr val="accent6"/>
            </a:solidFill>
            <a:ln>
              <a:solidFill>
                <a:schemeClr val="accent6"/>
              </a:solidFill>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'Count Data'!$F$4:$F$416</c:f>
              <c:strCache>
                <c:ptCount val="5"/>
                <c:pt idx="0">
                  <c:v>ESC 101</c:v>
                </c:pt>
                <c:pt idx="1">
                  <c:v>MAT 101s</c:v>
                </c:pt>
                <c:pt idx="2">
                  <c:v>POL 130s</c:v>
                </c:pt>
                <c:pt idx="3">
                  <c:v>PED 101s</c:v>
                </c:pt>
                <c:pt idx="4">
                  <c:v>SOC105s</c:v>
                </c:pt>
              </c:strCache>
            </c:strRef>
          </c:cat>
          <c:val>
            <c:numRef>
              <c:f>'Count Data'!$G$4:$G$416</c:f>
              <c:numCache>
                <c:formatCode>0.0%</c:formatCode>
                <c:ptCount val="5"/>
                <c:pt idx="0">
                  <c:v>0.18723404255319148</c:v>
                </c:pt>
                <c:pt idx="1">
                  <c:v>0.17200674536256325</c:v>
                </c:pt>
                <c:pt idx="2">
                  <c:v>0.18398876404494383</c:v>
                </c:pt>
                <c:pt idx="3">
                  <c:v>0.24796747967479674</c:v>
                </c:pt>
                <c:pt idx="4">
                  <c:v>0.19134396355353075</c:v>
                </c:pt>
              </c:numCache>
            </c:numRef>
          </c:val>
          <c:extLst xmlns:c16r2="http://schemas.microsoft.com/office/drawing/2015/06/chart">
            <c:ext xmlns:c16="http://schemas.microsoft.com/office/drawing/2014/chart" uri="{C3380CC4-5D6E-409C-BE32-E72D297353CC}">
              <c16:uniqueId val="{00000000-24F8-4375-BC5B-80ED479D5318}"/>
            </c:ext>
          </c:extLst>
        </c:ser>
        <c:ser>
          <c:idx val="1"/>
          <c:order val="1"/>
          <c:tx>
            <c:strRef>
              <c:f>'Count Data'!$H$3</c:f>
              <c:strCache>
                <c:ptCount val="1"/>
                <c:pt idx="0">
                  <c:v>4-SOMEWHAT WELL/AGREE/SOMEWHAT SATISFIED</c:v>
                </c:pt>
              </c:strCache>
            </c:strRef>
          </c:tx>
          <c:spPr>
            <a:solidFill>
              <a:schemeClr val="accent6">
                <a:lumMod val="40000"/>
                <a:lumOff val="60000"/>
              </a:schemeClr>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'Count Data'!$F$4:$F$416</c:f>
              <c:strCache>
                <c:ptCount val="5"/>
                <c:pt idx="0">
                  <c:v>ESC 101</c:v>
                </c:pt>
                <c:pt idx="1">
                  <c:v>MAT 101s</c:v>
                </c:pt>
                <c:pt idx="2">
                  <c:v>POL 130s</c:v>
                </c:pt>
                <c:pt idx="3">
                  <c:v>PED 101s</c:v>
                </c:pt>
                <c:pt idx="4">
                  <c:v>SOC105s</c:v>
                </c:pt>
              </c:strCache>
            </c:strRef>
          </c:cat>
          <c:val>
            <c:numRef>
              <c:f>'Count Data'!$H$4:$H$416</c:f>
              <c:numCache>
                <c:formatCode>0.0%</c:formatCode>
                <c:ptCount val="5"/>
                <c:pt idx="0">
                  <c:v>0.4553191489361702</c:v>
                </c:pt>
                <c:pt idx="1">
                  <c:v>0.4300168634064081</c:v>
                </c:pt>
                <c:pt idx="2">
                  <c:v>0.4297752808988764</c:v>
                </c:pt>
                <c:pt idx="3">
                  <c:v>0.41666666666666669</c:v>
                </c:pt>
                <c:pt idx="4">
                  <c:v>0.41837509491268032</c:v>
                </c:pt>
              </c:numCache>
            </c:numRef>
          </c:val>
          <c:extLst xmlns:c16r2="http://schemas.microsoft.com/office/drawing/2015/06/chart">
            <c:ext xmlns:c16="http://schemas.microsoft.com/office/drawing/2014/chart" uri="{C3380CC4-5D6E-409C-BE32-E72D297353CC}">
              <c16:uniqueId val="{00000001-24F8-4375-BC5B-80ED479D5318}"/>
            </c:ext>
          </c:extLst>
        </c:ser>
        <c:ser>
          <c:idx val="2"/>
          <c:order val="2"/>
          <c:tx>
            <c:strRef>
              <c:f>'Count Data'!$I$3</c:f>
              <c:strCache>
                <c:ptCount val="1"/>
                <c:pt idx="0">
                  <c:v>3-NEUTRAL/NEITHER NOR</c:v>
                </c:pt>
              </c:strCache>
            </c:strRef>
          </c:tx>
          <c:spPr>
            <a:solidFill>
              <a:schemeClr val="accent4">
                <a:lumMod val="60000"/>
                <a:lumOff val="40000"/>
              </a:schemeClr>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'Count Data'!$F$4:$F$416</c:f>
              <c:strCache>
                <c:ptCount val="5"/>
                <c:pt idx="0">
                  <c:v>ESC 101</c:v>
                </c:pt>
                <c:pt idx="1">
                  <c:v>MAT 101s</c:v>
                </c:pt>
                <c:pt idx="2">
                  <c:v>POL 130s</c:v>
                </c:pt>
                <c:pt idx="3">
                  <c:v>PED 101s</c:v>
                </c:pt>
                <c:pt idx="4">
                  <c:v>SOC105s</c:v>
                </c:pt>
              </c:strCache>
            </c:strRef>
          </c:cat>
          <c:val>
            <c:numRef>
              <c:f>'Count Data'!$I$4:$I$416</c:f>
              <c:numCache>
                <c:formatCode>0.0%</c:formatCode>
                <c:ptCount val="5"/>
                <c:pt idx="0">
                  <c:v>0.26808510638297872</c:v>
                </c:pt>
                <c:pt idx="1">
                  <c:v>0.2799325463743676</c:v>
                </c:pt>
                <c:pt idx="2">
                  <c:v>0.3089887640449438</c:v>
                </c:pt>
                <c:pt idx="3">
                  <c:v>0.27032520325203252</c:v>
                </c:pt>
                <c:pt idx="4">
                  <c:v>0.29460895975702356</c:v>
                </c:pt>
              </c:numCache>
            </c:numRef>
          </c:val>
          <c:extLst xmlns:c16r2="http://schemas.microsoft.com/office/drawing/2015/06/chart">
            <c:ext xmlns:c16="http://schemas.microsoft.com/office/drawing/2014/chart" uri="{C3380CC4-5D6E-409C-BE32-E72D297353CC}">
              <c16:uniqueId val="{00000002-24F8-4375-BC5B-80ED479D5318}"/>
            </c:ext>
          </c:extLst>
        </c:ser>
        <c:ser>
          <c:idx val="3"/>
          <c:order val="3"/>
          <c:tx>
            <c:strRef>
              <c:f>'Count Data'!$J$3</c:f>
              <c:strCache>
                <c:ptCount val="1"/>
                <c:pt idx="0">
                  <c:v>2-SOMEWHAT NOT WELL/DISAGREE/SOMEAHT DISSATISFIED</c:v>
                </c:pt>
              </c:strCache>
            </c:strRef>
          </c:tx>
          <c:spPr>
            <a:solidFill>
              <a:srgbClr val="FFFF00"/>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'Count Data'!$F$4:$F$416</c:f>
              <c:strCache>
                <c:ptCount val="5"/>
                <c:pt idx="0">
                  <c:v>ESC 101</c:v>
                </c:pt>
                <c:pt idx="1">
                  <c:v>MAT 101s</c:v>
                </c:pt>
                <c:pt idx="2">
                  <c:v>POL 130s</c:v>
                </c:pt>
                <c:pt idx="3">
                  <c:v>PED 101s</c:v>
                </c:pt>
                <c:pt idx="4">
                  <c:v>SOC105s</c:v>
                </c:pt>
              </c:strCache>
            </c:strRef>
          </c:cat>
          <c:val>
            <c:numRef>
              <c:f>'Count Data'!$J$4:$J$416</c:f>
              <c:numCache>
                <c:formatCode>0.0%</c:formatCode>
                <c:ptCount val="5"/>
                <c:pt idx="0">
                  <c:v>7.6595744680851063E-2</c:v>
                </c:pt>
                <c:pt idx="1">
                  <c:v>8.4317032040472181E-2</c:v>
                </c:pt>
                <c:pt idx="2">
                  <c:v>5.8988764044943819E-2</c:v>
                </c:pt>
                <c:pt idx="3">
                  <c:v>6.3008130081300809E-2</c:v>
                </c:pt>
                <c:pt idx="4">
                  <c:v>7.0615034168564919E-2</c:v>
                </c:pt>
              </c:numCache>
            </c:numRef>
          </c:val>
          <c:extLst xmlns:c16r2="http://schemas.microsoft.com/office/drawing/2015/06/chart">
            <c:ext xmlns:c16="http://schemas.microsoft.com/office/drawing/2014/chart" uri="{C3380CC4-5D6E-409C-BE32-E72D297353CC}">
              <c16:uniqueId val="{00000003-24F8-4375-BC5B-80ED479D5318}"/>
            </c:ext>
          </c:extLst>
        </c:ser>
        <c:ser>
          <c:idx val="4"/>
          <c:order val="4"/>
          <c:tx>
            <c:strRef>
              <c:f>'Count Data'!$K$3</c:f>
              <c:strCache>
                <c:ptCount val="1"/>
                <c:pt idx="0">
                  <c:v>1 - EXTREMELY NOT WELL/STRONGLY DISAGREE/VERY DISSATISFIED</c:v>
                </c:pt>
              </c:strCache>
            </c:strRef>
          </c:tx>
          <c:spPr>
            <a:solidFill>
              <a:srgbClr val="FF0000"/>
            </a:solidFill>
            <a:ln>
              <a:noFill/>
            </a:ln>
            <a:effectLst/>
          </c:spPr>
          <c:dLbls>
            <c:dLbl>
              <c:idx val="0"/>
              <c:layout>
                <c:manualLayout>
                  <c:x val="2.0972115500242061E-17"/>
                  <c:y val="-2.4144876865880936E-2"/>
                </c:manualLayout>
              </c:layout>
              <c:dLblPos val="ct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4F8-4375-BC5B-80ED479D5318}"/>
                </c:ext>
              </c:extLst>
            </c:dLbl>
            <c:dLbl>
              <c:idx val="1"/>
              <c:layout>
                <c:manualLayout>
                  <c:x val="-4.1944231000484115E-17"/>
                  <c:y val="-2.4144876865880908E-2"/>
                </c:manualLayout>
              </c:layout>
              <c:dLblPos val="ct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4F8-4375-BC5B-80ED479D5318}"/>
                </c:ext>
              </c:extLst>
            </c:dLbl>
            <c:dLbl>
              <c:idx val="2"/>
              <c:layout>
                <c:manualLayout>
                  <c:x val="2.2878935751174468E-3"/>
                  <c:y val="-2.1730389179292844E-2"/>
                </c:manualLayout>
              </c:layout>
              <c:dLblPos val="ct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24F8-4375-BC5B-80ED479D5318}"/>
                </c:ext>
              </c:extLst>
            </c:dLbl>
            <c:dLbl>
              <c:idx val="4"/>
              <c:layout>
                <c:manualLayout>
                  <c:x val="3.4318403626761688E-3"/>
                  <c:y val="-2.4144876865880908E-2"/>
                </c:manualLayout>
              </c:layout>
              <c:dLblPos val="ct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24F8-4375-BC5B-80ED479D531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0000"/>
                    </a:solidFill>
                    <a:latin typeface="+mn-lt"/>
                    <a:ea typeface="+mn-ea"/>
                    <a:cs typeface="+mn-cs"/>
                  </a:defRPr>
                </a:pPr>
                <a:endParaRPr lang="en-US"/>
              </a:p>
            </c:txPr>
            <c:dLblPos val="ct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'Count Data'!$F$4:$F$416</c:f>
              <c:strCache>
                <c:ptCount val="5"/>
                <c:pt idx="0">
                  <c:v>ESC 101</c:v>
                </c:pt>
                <c:pt idx="1">
                  <c:v>MAT 101s</c:v>
                </c:pt>
                <c:pt idx="2">
                  <c:v>POL 130s</c:v>
                </c:pt>
                <c:pt idx="3">
                  <c:v>PED 101s</c:v>
                </c:pt>
                <c:pt idx="4">
                  <c:v>SOC105s</c:v>
                </c:pt>
              </c:strCache>
            </c:strRef>
          </c:cat>
          <c:val>
            <c:numRef>
              <c:f>'Count Data'!$K$4:$K$416</c:f>
              <c:numCache>
                <c:formatCode>0.0%</c:formatCode>
                <c:ptCount val="5"/>
                <c:pt idx="0">
                  <c:v>1.276595744680851E-2</c:v>
                </c:pt>
                <c:pt idx="1">
                  <c:v>3.3726812816188868E-2</c:v>
                </c:pt>
                <c:pt idx="2">
                  <c:v>1.8258426966292134E-2</c:v>
                </c:pt>
                <c:pt idx="3">
                  <c:v>8.130081300813009E-3</c:v>
                </c:pt>
                <c:pt idx="4">
                  <c:v>2.5056947608200455E-2</c:v>
                </c:pt>
              </c:numCache>
            </c:numRef>
          </c:val>
          <c:extLst xmlns:c16r2="http://schemas.microsoft.com/office/drawing/2015/06/chart">
            <c:ext xmlns:c16="http://schemas.microsoft.com/office/drawing/2014/chart" uri="{C3380CC4-5D6E-409C-BE32-E72D297353CC}">
              <c16:uniqueId val="{00000008-24F8-4375-BC5B-80ED479D5318}"/>
            </c:ext>
          </c:extLst>
        </c:ser>
        <c:dLbls>
          <c:showVal val="1"/>
        </c:dLbls>
        <c:overlap val="100"/>
        <c:axId val="161149696"/>
        <c:axId val="161151232"/>
      </c:barChart>
      <c:catAx>
        <c:axId val="161149696"/>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61151232"/>
        <c:crosses val="autoZero"/>
        <c:auto val="1"/>
        <c:lblAlgn val="ctr"/>
        <c:lblOffset val="100"/>
      </c:catAx>
      <c:valAx>
        <c:axId val="161151232"/>
        <c:scaling>
          <c:orientation val="minMax"/>
          <c:max val="1"/>
        </c:scaling>
        <c:axPos val="l"/>
        <c:majorGridlines>
          <c:spPr>
            <a:ln w="9525" cap="flat" cmpd="sng" algn="ctr">
              <a:solidFill>
                <a:schemeClr val="tx1">
                  <a:lumMod val="15000"/>
                  <a:lumOff val="85000"/>
                </a:schemeClr>
              </a:solidFill>
              <a:round/>
            </a:ln>
            <a:effectLst/>
          </c:spPr>
        </c:majorGridlines>
        <c:numFmt formatCode="0.0%" sourceLinked="1"/>
        <c:maj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61149696"/>
        <c:crosses val="autoZero"/>
        <c:crossBetween val="between"/>
      </c:valAx>
      <c:spPr>
        <a:noFill/>
        <a:ln>
          <a:noFill/>
        </a:ln>
        <a:effectLst/>
      </c:spPr>
    </c:plotArea>
    <c:legend>
      <c:legendPos val="r"/>
      <c:layout>
        <c:manualLayout>
          <c:xMode val="edge"/>
          <c:yMode val="edge"/>
          <c:x val="2.8915666308151192E-2"/>
          <c:y val="0.88322853804224155"/>
          <c:w val="0.92370729199725388"/>
          <c:h val="9.2978480505516256E-2"/>
        </c:manualLayout>
      </c:layout>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r>
              <a:rPr lang="en-US" u="sng"/>
              <a:t>Score Per Question And Class</a:t>
            </a:r>
          </a:p>
        </c:rich>
      </c:tx>
      <c:layout>
        <c:manualLayout>
          <c:xMode val="edge"/>
          <c:yMode val="edge"/>
          <c:x val="0.35608742322209225"/>
          <c:y val="4.7105001266874169E-2"/>
        </c:manualLayout>
      </c:layout>
      <c:spPr>
        <a:noFill/>
        <a:ln>
          <a:noFill/>
        </a:ln>
        <a:effectLst/>
      </c:spPr>
    </c:title>
    <c:plotArea>
      <c:layout>
        <c:manualLayout>
          <c:layoutTarget val="inner"/>
          <c:xMode val="edge"/>
          <c:yMode val="edge"/>
          <c:x val="4.6680530622159808E-2"/>
          <c:y val="0.15675745888906747"/>
          <c:w val="0.91175781921165044"/>
          <c:h val="0.7075994964915101"/>
        </c:manualLayout>
      </c:layout>
      <c:lineChart>
        <c:grouping val="standard"/>
        <c:ser>
          <c:idx val="0"/>
          <c:order val="0"/>
          <c:tx>
            <c:strRef>
              <c:f>Graphs!$B$96</c:f>
              <c:strCache>
                <c:ptCount val="1"/>
                <c:pt idx="0">
                  <c:v>POL 130s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Graphs!$A$97:$A$110</c:f>
              <c:strCache>
                <c:ptCount val="14"/>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strCache>
            </c:strRef>
          </c:cat>
          <c:val>
            <c:numRef>
              <c:f>Graphs!$B$97:$B$110</c:f>
              <c:numCache>
                <c:formatCode>0.00</c:formatCode>
                <c:ptCount val="14"/>
                <c:pt idx="0">
                  <c:v>3.44</c:v>
                </c:pt>
                <c:pt idx="1">
                  <c:v>3.68</c:v>
                </c:pt>
                <c:pt idx="2">
                  <c:v>3.8</c:v>
                </c:pt>
                <c:pt idx="3">
                  <c:v>3.68</c:v>
                </c:pt>
                <c:pt idx="4">
                  <c:v>3.59</c:v>
                </c:pt>
                <c:pt idx="5">
                  <c:v>3.94</c:v>
                </c:pt>
                <c:pt idx="6">
                  <c:v>3.87</c:v>
                </c:pt>
                <c:pt idx="7">
                  <c:v>3.78</c:v>
                </c:pt>
                <c:pt idx="8">
                  <c:v>3.61</c:v>
                </c:pt>
                <c:pt idx="9">
                  <c:v>3.64</c:v>
                </c:pt>
                <c:pt idx="10">
                  <c:v>3.72</c:v>
                </c:pt>
                <c:pt idx="11">
                  <c:v>3.24</c:v>
                </c:pt>
                <c:pt idx="12">
                  <c:v>3.86</c:v>
                </c:pt>
                <c:pt idx="13">
                  <c:v>3.8</c:v>
                </c:pt>
              </c:numCache>
            </c:numRef>
          </c:val>
          <c:extLst xmlns:c16r2="http://schemas.microsoft.com/office/drawing/2015/06/chart">
            <c:ext xmlns:c16="http://schemas.microsoft.com/office/drawing/2014/chart" uri="{C3380CC4-5D6E-409C-BE32-E72D297353CC}">
              <c16:uniqueId val="{00000000-B5E0-4B3F-8C92-48DCD37D8ACB}"/>
            </c:ext>
          </c:extLst>
        </c:ser>
        <c:ser>
          <c:idx val="1"/>
          <c:order val="1"/>
          <c:tx>
            <c:strRef>
              <c:f>Graphs!$C$96</c:f>
              <c:strCache>
                <c:ptCount val="1"/>
                <c:pt idx="0">
                  <c:v>SOC 105s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Graphs!$A$97:$A$110</c:f>
              <c:strCache>
                <c:ptCount val="14"/>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strCache>
            </c:strRef>
          </c:cat>
          <c:val>
            <c:numRef>
              <c:f>Graphs!$C$97:$C$110</c:f>
              <c:numCache>
                <c:formatCode>0.00</c:formatCode>
                <c:ptCount val="14"/>
                <c:pt idx="0">
                  <c:v>3.6</c:v>
                </c:pt>
                <c:pt idx="1">
                  <c:v>3.64</c:v>
                </c:pt>
                <c:pt idx="2">
                  <c:v>3.87</c:v>
                </c:pt>
                <c:pt idx="3">
                  <c:v>3.5</c:v>
                </c:pt>
                <c:pt idx="4">
                  <c:v>3.48</c:v>
                </c:pt>
                <c:pt idx="5">
                  <c:v>3.82</c:v>
                </c:pt>
                <c:pt idx="6">
                  <c:v>3.87</c:v>
                </c:pt>
                <c:pt idx="7">
                  <c:v>3.79</c:v>
                </c:pt>
                <c:pt idx="8">
                  <c:v>3.54</c:v>
                </c:pt>
                <c:pt idx="9">
                  <c:v>3.63</c:v>
                </c:pt>
                <c:pt idx="10">
                  <c:v>3.54</c:v>
                </c:pt>
                <c:pt idx="11">
                  <c:v>3.54</c:v>
                </c:pt>
                <c:pt idx="12">
                  <c:v>3.6</c:v>
                </c:pt>
                <c:pt idx="13">
                  <c:v>3.61</c:v>
                </c:pt>
              </c:numCache>
            </c:numRef>
          </c:val>
          <c:extLst xmlns:c16r2="http://schemas.microsoft.com/office/drawing/2015/06/chart">
            <c:ext xmlns:c16="http://schemas.microsoft.com/office/drawing/2014/chart" uri="{C3380CC4-5D6E-409C-BE32-E72D297353CC}">
              <c16:uniqueId val="{00000001-B5E0-4B3F-8C92-48DCD37D8ACB}"/>
            </c:ext>
          </c:extLst>
        </c:ser>
        <c:ser>
          <c:idx val="2"/>
          <c:order val="2"/>
          <c:tx>
            <c:strRef>
              <c:f>Graphs!$D$96</c:f>
              <c:strCache>
                <c:ptCount val="1"/>
                <c:pt idx="0">
                  <c:v>ESC 101s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Graphs!$A$97:$A$110</c:f>
              <c:strCache>
                <c:ptCount val="14"/>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strCache>
            </c:strRef>
          </c:cat>
          <c:val>
            <c:numRef>
              <c:f>Graphs!$D$97:$D$110</c:f>
              <c:numCache>
                <c:formatCode>0.00</c:formatCode>
                <c:ptCount val="14"/>
                <c:pt idx="0">
                  <c:v>3.5384615384615383</c:v>
                </c:pt>
                <c:pt idx="1">
                  <c:v>3.8333333333333335</c:v>
                </c:pt>
                <c:pt idx="2">
                  <c:v>3.8888888888888888</c:v>
                </c:pt>
                <c:pt idx="3">
                  <c:v>3.5555555555555554</c:v>
                </c:pt>
                <c:pt idx="4">
                  <c:v>3.4705882352941178</c:v>
                </c:pt>
                <c:pt idx="5">
                  <c:v>3.7777777777777777</c:v>
                </c:pt>
                <c:pt idx="6">
                  <c:v>3.6666666666666665</c:v>
                </c:pt>
                <c:pt idx="7">
                  <c:v>3.9444444444444446</c:v>
                </c:pt>
                <c:pt idx="8">
                  <c:v>3.7222222222222223</c:v>
                </c:pt>
                <c:pt idx="9">
                  <c:v>3.7777777777777777</c:v>
                </c:pt>
                <c:pt idx="10">
                  <c:v>3.5555555555555554</c:v>
                </c:pt>
                <c:pt idx="11">
                  <c:v>3.8571428571428572</c:v>
                </c:pt>
                <c:pt idx="12">
                  <c:v>3.8333333333333335</c:v>
                </c:pt>
                <c:pt idx="13">
                  <c:v>3.7777777777777777</c:v>
                </c:pt>
              </c:numCache>
            </c:numRef>
          </c:val>
          <c:extLst xmlns:c16r2="http://schemas.microsoft.com/office/drawing/2015/06/chart">
            <c:ext xmlns:c16="http://schemas.microsoft.com/office/drawing/2014/chart" uri="{C3380CC4-5D6E-409C-BE32-E72D297353CC}">
              <c16:uniqueId val="{00000002-B5E0-4B3F-8C92-48DCD37D8ACB}"/>
            </c:ext>
          </c:extLst>
        </c:ser>
        <c:ser>
          <c:idx val="3"/>
          <c:order val="3"/>
          <c:tx>
            <c:strRef>
              <c:f>Graphs!$E$96</c:f>
              <c:strCache>
                <c:ptCount val="1"/>
                <c:pt idx="0">
                  <c:v>MAT 101s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Graphs!$A$97:$A$110</c:f>
              <c:strCache>
                <c:ptCount val="14"/>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strCache>
            </c:strRef>
          </c:cat>
          <c:val>
            <c:numRef>
              <c:f>Graphs!$E$97:$E$110</c:f>
              <c:numCache>
                <c:formatCode>0.00</c:formatCode>
                <c:ptCount val="14"/>
                <c:pt idx="0">
                  <c:v>3.85</c:v>
                </c:pt>
                <c:pt idx="1">
                  <c:v>3.67</c:v>
                </c:pt>
                <c:pt idx="2">
                  <c:v>3.57</c:v>
                </c:pt>
                <c:pt idx="3">
                  <c:v>3.42</c:v>
                </c:pt>
                <c:pt idx="4">
                  <c:v>3.42</c:v>
                </c:pt>
                <c:pt idx="5">
                  <c:v>3.75</c:v>
                </c:pt>
                <c:pt idx="6">
                  <c:v>3.67</c:v>
                </c:pt>
                <c:pt idx="7">
                  <c:v>3.74</c:v>
                </c:pt>
                <c:pt idx="8">
                  <c:v>3.5</c:v>
                </c:pt>
                <c:pt idx="9">
                  <c:v>3.64</c:v>
                </c:pt>
                <c:pt idx="10">
                  <c:v>3.41</c:v>
                </c:pt>
                <c:pt idx="11">
                  <c:v>4.04</c:v>
                </c:pt>
                <c:pt idx="12">
                  <c:v>3.2</c:v>
                </c:pt>
                <c:pt idx="13">
                  <c:v>3.5</c:v>
                </c:pt>
              </c:numCache>
            </c:numRef>
          </c:val>
          <c:extLst xmlns:c16r2="http://schemas.microsoft.com/office/drawing/2015/06/chart">
            <c:ext xmlns:c16="http://schemas.microsoft.com/office/drawing/2014/chart" uri="{C3380CC4-5D6E-409C-BE32-E72D297353CC}">
              <c16:uniqueId val="{00000003-B5E0-4B3F-8C92-48DCD37D8ACB}"/>
            </c:ext>
          </c:extLst>
        </c:ser>
        <c:ser>
          <c:idx val="4"/>
          <c:order val="4"/>
          <c:tx>
            <c:strRef>
              <c:f>Graphs!$F$96</c:f>
              <c:strCache>
                <c:ptCount val="1"/>
                <c:pt idx="0">
                  <c:v>PED 101s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Graphs!$A$97:$A$110</c:f>
              <c:strCache>
                <c:ptCount val="14"/>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strCache>
            </c:strRef>
          </c:cat>
          <c:val>
            <c:numRef>
              <c:f>Graphs!$F$97:$F$110</c:f>
              <c:numCache>
                <c:formatCode>0.00</c:formatCode>
                <c:ptCount val="14"/>
                <c:pt idx="0">
                  <c:v>3.27</c:v>
                </c:pt>
                <c:pt idx="1">
                  <c:v>3.69</c:v>
                </c:pt>
                <c:pt idx="2">
                  <c:v>3.92</c:v>
                </c:pt>
                <c:pt idx="3">
                  <c:v>3.71</c:v>
                </c:pt>
                <c:pt idx="4">
                  <c:v>3.39</c:v>
                </c:pt>
                <c:pt idx="5">
                  <c:v>3.92</c:v>
                </c:pt>
                <c:pt idx="6">
                  <c:v>3.82</c:v>
                </c:pt>
                <c:pt idx="7">
                  <c:v>3.87</c:v>
                </c:pt>
                <c:pt idx="8">
                  <c:v>3.67</c:v>
                </c:pt>
                <c:pt idx="9">
                  <c:v>3.75</c:v>
                </c:pt>
                <c:pt idx="10">
                  <c:v>3.54</c:v>
                </c:pt>
                <c:pt idx="11">
                  <c:v>3.7</c:v>
                </c:pt>
                <c:pt idx="12">
                  <c:v>3.83</c:v>
                </c:pt>
                <c:pt idx="13">
                  <c:v>4.08</c:v>
                </c:pt>
              </c:numCache>
            </c:numRef>
          </c:val>
          <c:extLst xmlns:c16r2="http://schemas.microsoft.com/office/drawing/2015/06/chart">
            <c:ext xmlns:c16="http://schemas.microsoft.com/office/drawing/2014/chart" uri="{C3380CC4-5D6E-409C-BE32-E72D297353CC}">
              <c16:uniqueId val="{00000004-B5E0-4B3F-8C92-48DCD37D8ACB}"/>
            </c:ext>
          </c:extLst>
        </c:ser>
        <c:ser>
          <c:idx val="5"/>
          <c:order val="5"/>
          <c:tx>
            <c:strRef>
              <c:f>Graphs!$G$96</c:f>
              <c:strCache>
                <c:ptCount val="1"/>
                <c:pt idx="0">
                  <c:v>Total</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Graphs!$A$97:$A$110</c:f>
              <c:strCache>
                <c:ptCount val="14"/>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strCache>
            </c:strRef>
          </c:cat>
          <c:val>
            <c:numRef>
              <c:f>Graphs!$G$97:$G$110</c:f>
              <c:numCache>
                <c:formatCode>0.00</c:formatCode>
                <c:ptCount val="14"/>
                <c:pt idx="0">
                  <c:v>3.54</c:v>
                </c:pt>
                <c:pt idx="1">
                  <c:v>3.68</c:v>
                </c:pt>
                <c:pt idx="2">
                  <c:v>3.79</c:v>
                </c:pt>
                <c:pt idx="3">
                  <c:v>3.57</c:v>
                </c:pt>
                <c:pt idx="4">
                  <c:v>3.47</c:v>
                </c:pt>
                <c:pt idx="5">
                  <c:v>3.85</c:v>
                </c:pt>
                <c:pt idx="6">
                  <c:v>3.8</c:v>
                </c:pt>
                <c:pt idx="7">
                  <c:v>3.8</c:v>
                </c:pt>
                <c:pt idx="8">
                  <c:v>3.58</c:v>
                </c:pt>
                <c:pt idx="9">
                  <c:v>3.67</c:v>
                </c:pt>
                <c:pt idx="10">
                  <c:v>3.55</c:v>
                </c:pt>
                <c:pt idx="11">
                  <c:v>3.65</c:v>
                </c:pt>
                <c:pt idx="12">
                  <c:v>3.62</c:v>
                </c:pt>
                <c:pt idx="13">
                  <c:v>3.75</c:v>
                </c:pt>
              </c:numCache>
            </c:numRef>
          </c:val>
          <c:extLst xmlns:c16r2="http://schemas.microsoft.com/office/drawing/2015/06/chart">
            <c:ext xmlns:c16="http://schemas.microsoft.com/office/drawing/2014/chart" uri="{C3380CC4-5D6E-409C-BE32-E72D297353CC}">
              <c16:uniqueId val="{00000005-B5E0-4B3F-8C92-48DCD37D8ACB}"/>
            </c:ext>
          </c:extLst>
        </c:ser>
        <c:dLbls/>
        <c:marker val="1"/>
        <c:axId val="161160192"/>
        <c:axId val="161178368"/>
      </c:lineChart>
      <c:catAx>
        <c:axId val="161160192"/>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61178368"/>
        <c:crosses val="autoZero"/>
        <c:auto val="1"/>
        <c:lblAlgn val="ctr"/>
        <c:lblOffset val="100"/>
      </c:catAx>
      <c:valAx>
        <c:axId val="161178368"/>
        <c:scaling>
          <c:orientation val="minMax"/>
          <c:max val="5"/>
          <c:min val="2"/>
        </c:scaling>
        <c:axPos val="l"/>
        <c:majorGridlines>
          <c:spPr>
            <a:ln w="9525" cap="flat" cmpd="sng" algn="ctr">
              <a:solidFill>
                <a:schemeClr val="tx1">
                  <a:lumMod val="15000"/>
                  <a:lumOff val="85000"/>
                </a:schemeClr>
              </a:solidFill>
              <a:round/>
            </a:ln>
            <a:effectLst/>
          </c:spPr>
        </c:majorGridlines>
        <c:numFmt formatCode="0.00" sourceLinked="1"/>
        <c:maj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61160192"/>
        <c:crosses val="autoZero"/>
        <c:crossBetween val="between"/>
      </c:valAx>
      <c:spPr>
        <a:noFill/>
        <a:ln>
          <a:noFill/>
        </a:ln>
        <a:effectLst/>
      </c:spPr>
    </c:plotArea>
    <c:legend>
      <c:legendPos val="b"/>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r>
              <a:rPr lang="en-US" u="sng"/>
              <a:t>Core Subject Matter - Overall </a:t>
            </a:r>
          </a:p>
        </c:rich>
      </c:tx>
      <c:layout>
        <c:manualLayout>
          <c:xMode val="edge"/>
          <c:yMode val="edge"/>
          <c:x val="0.29675464862666817"/>
          <c:y val="3.1872505516341569E-2"/>
        </c:manualLayout>
      </c:layout>
      <c:spPr>
        <a:noFill/>
        <a:ln>
          <a:noFill/>
        </a:ln>
        <a:effectLst/>
      </c:spPr>
    </c:title>
    <c:plotArea>
      <c:layout>
        <c:manualLayout>
          <c:layoutTarget val="inner"/>
          <c:xMode val="edge"/>
          <c:yMode val="edge"/>
          <c:x val="0.24763483789878379"/>
          <c:y val="0.21441083022516924"/>
          <c:w val="0.5094251598831836"/>
          <c:h val="0.72519671883119874"/>
        </c:manualLayout>
      </c:layout>
      <c:pieChart>
        <c:varyColors val="1"/>
        <c:ser>
          <c:idx val="0"/>
          <c:order val="0"/>
          <c:explosion val="1"/>
          <c:dPt>
            <c:idx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122B-4F63-A3CF-10A7C8C68127}"/>
              </c:ext>
            </c:extLst>
          </c:dPt>
          <c:dPt>
            <c:idx val="1"/>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22B-4F63-A3CF-10A7C8C68127}"/>
              </c:ext>
            </c:extLst>
          </c:dPt>
          <c:dPt>
            <c:idx val="2"/>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122B-4F63-A3CF-10A7C8C68127}"/>
              </c:ext>
            </c:extLst>
          </c:dPt>
          <c:dPt>
            <c:idx val="3"/>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122B-4F63-A3CF-10A7C8C68127}"/>
              </c:ext>
            </c:extLst>
          </c:dPt>
          <c:dPt>
            <c:idx val="4"/>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122B-4F63-A3CF-10A7C8C68127}"/>
              </c:ext>
            </c:extLst>
          </c:dPt>
          <c:dPt>
            <c:idx val="5"/>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122B-4F63-A3CF-10A7C8C68127}"/>
              </c:ext>
            </c:extLst>
          </c:dPt>
          <c:dLbls>
            <c:dLbl>
              <c:idx val="0"/>
              <c:layout>
                <c:manualLayout>
                  <c:x val="-0.13711600310524569"/>
                  <c:y val="0.13958595858581999"/>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22B-4F63-A3CF-10A7C8C68127}"/>
                </c:ext>
              </c:extLst>
            </c:dLbl>
            <c:dLbl>
              <c:idx val="1"/>
              <c:layout>
                <c:manualLayout>
                  <c:x val="-6.5148793020590734E-2"/>
                  <c:y val="-0.1806591055677057"/>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22B-4F63-A3CF-10A7C8C68127}"/>
                </c:ext>
              </c:extLst>
            </c:dLbl>
            <c:dLbl>
              <c:idx val="2"/>
              <c:layout>
                <c:manualLayout>
                  <c:x val="0.10757790839525341"/>
                  <c:y val="-0.11826707263445639"/>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22B-4F63-A3CF-10A7C8C68127}"/>
                </c:ext>
              </c:extLst>
            </c:dLbl>
            <c:dLbl>
              <c:idx val="3"/>
              <c:layout>
                <c:manualLayout>
                  <c:x val="-7.7593249787438548E-3"/>
                  <c:y val="3.1315559239305603E-2"/>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22B-4F63-A3CF-10A7C8C68127}"/>
                </c:ext>
              </c:extLst>
            </c:dLbl>
            <c:dLbl>
              <c:idx val="4"/>
              <c:layout>
                <c:manualLayout>
                  <c:x val="-5.2396584229788219E-2"/>
                  <c:y val="5.660785636347259E-2"/>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122B-4F63-A3CF-10A7C8C68127}"/>
                </c:ext>
              </c:extLst>
            </c:dLbl>
            <c:dLbl>
              <c:idx val="5"/>
              <c:layout>
                <c:manualLayout>
                  <c:x val="-3.6696240434734441E-2"/>
                  <c:y val="1.7633052373804536E-2"/>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122B-4F63-A3CF-10A7C8C6812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CatName val="1"/>
            <c:showPercent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'Point of Focus'!$F$32:$F$37</c:f>
              <c:strCache>
                <c:ptCount val="6"/>
                <c:pt idx="0">
                  <c:v>Faculty</c:v>
                </c:pt>
                <c:pt idx="1">
                  <c:v>Online</c:v>
                </c:pt>
                <c:pt idx="2">
                  <c:v>Library</c:v>
                </c:pt>
                <c:pt idx="3">
                  <c:v>Christianity</c:v>
                </c:pt>
                <c:pt idx="4">
                  <c:v>Computer Lab</c:v>
                </c:pt>
                <c:pt idx="5">
                  <c:v>General</c:v>
                </c:pt>
              </c:strCache>
            </c:strRef>
          </c:cat>
          <c:val>
            <c:numRef>
              <c:f>'Point of Focus'!$G$32:$G$37</c:f>
              <c:numCache>
                <c:formatCode>General</c:formatCode>
                <c:ptCount val="6"/>
                <c:pt idx="0">
                  <c:v>108</c:v>
                </c:pt>
                <c:pt idx="1">
                  <c:v>70</c:v>
                </c:pt>
                <c:pt idx="2">
                  <c:v>50</c:v>
                </c:pt>
                <c:pt idx="3">
                  <c:v>49</c:v>
                </c:pt>
                <c:pt idx="4">
                  <c:v>24</c:v>
                </c:pt>
                <c:pt idx="5">
                  <c:v>13</c:v>
                </c:pt>
              </c:numCache>
            </c:numRef>
          </c:val>
          <c:extLst xmlns:c16r2="http://schemas.microsoft.com/office/drawing/2015/06/chart">
            <c:ext xmlns:c16="http://schemas.microsoft.com/office/drawing/2014/chart" uri="{C3380CC4-5D6E-409C-BE32-E72D297353CC}">
              <c16:uniqueId val="{0000000C-122B-4F63-A3CF-10A7C8C68127}"/>
            </c:ext>
          </c:extLst>
        </c:ser>
        <c:dLbls>
          <c:showVal val="1"/>
        </c:dLbls>
        <c:firstSliceAng val="0"/>
      </c:pieChart>
      <c:spPr>
        <a:noFill/>
        <a:ln>
          <a:noFill/>
        </a:ln>
        <a:effectLst/>
      </c:spPr>
    </c:plotArea>
    <c:plotVisOnly val="1"/>
    <c:dispBlanksAs val="zero"/>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r>
              <a:rPr lang="en-US" u="sng"/>
              <a:t>Core Subject Matter: 4-Pointers</a:t>
            </a:r>
          </a:p>
        </c:rich>
      </c:tx>
      <c:spPr>
        <a:noFill/>
        <a:ln>
          <a:noFill/>
        </a:ln>
        <a:effectLst/>
      </c:spPr>
    </c:title>
    <c:plotArea>
      <c:layout>
        <c:manualLayout>
          <c:layoutTarget val="inner"/>
          <c:xMode val="edge"/>
          <c:yMode val="edge"/>
          <c:x val="0.33392385554454712"/>
          <c:y val="0.28798329454101257"/>
          <c:w val="0.40867891513560817"/>
          <c:h val="0.67065245832560161"/>
        </c:manualLayout>
      </c:layout>
      <c:pieChart>
        <c:varyColors val="1"/>
        <c:ser>
          <c:idx val="0"/>
          <c:order val="0"/>
          <c:tx>
            <c:strRef>
              <c:f>'Point of Focus'!$K$2</c:f>
              <c:strCache>
                <c:ptCount val="1"/>
                <c:pt idx="0">
                  <c:v>Count of Core Subject Matter</c:v>
                </c:pt>
              </c:strCache>
            </c:strRef>
          </c:tx>
          <c:dPt>
            <c:idx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EE39-4E4E-9E0F-98B88C8FA825}"/>
              </c:ext>
            </c:extLst>
          </c:dPt>
          <c:dPt>
            <c:idx val="1"/>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EE39-4E4E-9E0F-98B88C8FA825}"/>
              </c:ext>
            </c:extLst>
          </c:dPt>
          <c:dPt>
            <c:idx val="2"/>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5-EE39-4E4E-9E0F-98B88C8FA825}"/>
              </c:ext>
            </c:extLst>
          </c:dPt>
          <c:dPt>
            <c:idx val="3"/>
            <c:spPr>
              <a:solidFill>
                <a:schemeClr val="bg2">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EE39-4E4E-9E0F-98B88C8FA825}"/>
              </c:ext>
            </c:extLst>
          </c:dPt>
          <c:dPt>
            <c:idx val="4"/>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EE39-4E4E-9E0F-98B88C8FA825}"/>
              </c:ext>
            </c:extLst>
          </c:dPt>
          <c:dPt>
            <c:idx val="5"/>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EE39-4E4E-9E0F-98B88C8FA825}"/>
              </c:ext>
            </c:extLst>
          </c:dPt>
          <c:dLbls>
            <c:dLbl>
              <c:idx val="0"/>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n-US"/>
                </a:p>
              </c:txPr>
            </c:dLbl>
            <c:dLbl>
              <c:idx val="1"/>
              <c:layout>
                <c:manualLayout>
                  <c:x val="-3.735215217303136E-2"/>
                  <c:y val="-0.17939186846927146"/>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n-US"/>
                </a:p>
              </c:txPr>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E39-4E4E-9E0F-98B88C8FA825}"/>
                </c:ext>
              </c:extLst>
            </c:dLbl>
            <c:dLbl>
              <c:idx val="2"/>
              <c:layout>
                <c:manualLayout>
                  <c:x val="0.14938102935808512"/>
                  <c:y val="-4.2970996549959478E-2"/>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E39-4E4E-9E0F-98B88C8FA825}"/>
                </c:ext>
              </c:extLst>
            </c:dLbl>
            <c:dLbl>
              <c:idx val="3"/>
              <c:layout>
                <c:manualLayout>
                  <c:x val="-2.8774515768310395E-2"/>
                  <c:y val="6.1587348751217408E-2"/>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EE39-4E4E-9E0F-98B88C8FA825}"/>
                </c:ext>
              </c:extLst>
            </c:dLbl>
            <c:dLbl>
              <c:idx val="4"/>
              <c:layout>
                <c:manualLayout>
                  <c:x val="-4.389146720898298E-2"/>
                  <c:y val="1.0518496508691128E-3"/>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EE39-4E4E-9E0F-98B88C8FA825}"/>
                </c:ext>
              </c:extLst>
            </c:dLbl>
            <c:dLbl>
              <c:idx val="5"/>
              <c:layout>
                <c:manualLayout>
                  <c:x val="3.7995747220339139E-2"/>
                  <c:y val="-1.4807111375229234E-3"/>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EE39-4E4E-9E0F-98B88C8FA825}"/>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CatName val="1"/>
            <c:showPercent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'Point of Focus'!$J$3:$J$8</c:f>
              <c:strCache>
                <c:ptCount val="6"/>
                <c:pt idx="0">
                  <c:v>Faculty</c:v>
                </c:pt>
                <c:pt idx="1">
                  <c:v>Online</c:v>
                </c:pt>
                <c:pt idx="2">
                  <c:v>Christianity</c:v>
                </c:pt>
                <c:pt idx="3">
                  <c:v>Library</c:v>
                </c:pt>
                <c:pt idx="4">
                  <c:v>Computer Lab</c:v>
                </c:pt>
                <c:pt idx="5">
                  <c:v>General</c:v>
                </c:pt>
              </c:strCache>
            </c:strRef>
          </c:cat>
          <c:val>
            <c:numRef>
              <c:f>'Point of Focus'!$K$3:$K$8</c:f>
              <c:numCache>
                <c:formatCode>General</c:formatCode>
                <c:ptCount val="6"/>
                <c:pt idx="0">
                  <c:v>60</c:v>
                </c:pt>
                <c:pt idx="1">
                  <c:v>46</c:v>
                </c:pt>
                <c:pt idx="2">
                  <c:v>41</c:v>
                </c:pt>
                <c:pt idx="3">
                  <c:v>17</c:v>
                </c:pt>
                <c:pt idx="4">
                  <c:v>11</c:v>
                </c:pt>
                <c:pt idx="5">
                  <c:v>2</c:v>
                </c:pt>
              </c:numCache>
            </c:numRef>
          </c:val>
          <c:extLst xmlns:c16r2="http://schemas.microsoft.com/office/drawing/2015/06/chart">
            <c:ext xmlns:c16="http://schemas.microsoft.com/office/drawing/2014/chart" uri="{C3380CC4-5D6E-409C-BE32-E72D297353CC}">
              <c16:uniqueId val="{0000000C-EE39-4E4E-9E0F-98B88C8FA825}"/>
            </c:ext>
          </c:extLst>
        </c:ser>
        <c:dLbls>
          <c:showVal val="1"/>
        </c:dLbls>
        <c:firstSliceAng val="0"/>
      </c:pieChart>
      <c:spPr>
        <a:noFill/>
        <a:ln>
          <a:noFill/>
        </a:ln>
        <a:effectLst/>
      </c:spPr>
    </c:plotArea>
    <c:plotVisOnly val="1"/>
    <c:dispBlanksAs val="zero"/>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r>
              <a:rPr lang="en-US" u="sng"/>
              <a:t>Core Subject Matter: 3-Pointers</a:t>
            </a:r>
          </a:p>
        </c:rich>
      </c:tx>
      <c:spPr>
        <a:noFill/>
        <a:ln>
          <a:noFill/>
        </a:ln>
        <a:effectLst/>
      </c:spPr>
    </c:title>
    <c:plotArea>
      <c:layout>
        <c:manualLayout>
          <c:layoutTarget val="inner"/>
          <c:xMode val="edge"/>
          <c:yMode val="edge"/>
          <c:x val="0.3378996144000519"/>
          <c:y val="0.27073383852096855"/>
          <c:w val="0.39553157707138464"/>
          <c:h val="0.66745953630796162"/>
        </c:manualLayout>
      </c:layout>
      <c:pieChart>
        <c:varyColors val="1"/>
        <c:ser>
          <c:idx val="0"/>
          <c:order val="0"/>
          <c:tx>
            <c:strRef>
              <c:f>'Point of Focus'!$G$2</c:f>
              <c:strCache>
                <c:ptCount val="1"/>
                <c:pt idx="0">
                  <c:v>Count of Core Subject Matter</c:v>
                </c:pt>
              </c:strCache>
            </c:strRef>
          </c:tx>
          <c:dPt>
            <c:idx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D6B-46C9-8A6F-C01E3AE5FB22}"/>
              </c:ext>
            </c:extLst>
          </c:dPt>
          <c:dPt>
            <c:idx val="1"/>
            <c:spPr>
              <a:solidFill>
                <a:schemeClr val="bg2">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3D6B-46C9-8A6F-C01E3AE5FB22}"/>
              </c:ext>
            </c:extLst>
          </c:dPt>
          <c:dPt>
            <c:idx val="2"/>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3D6B-46C9-8A6F-C01E3AE5FB22}"/>
              </c:ext>
            </c:extLst>
          </c:dPt>
          <c:dPt>
            <c:idx val="3"/>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7-3D6B-46C9-8A6F-C01E3AE5FB22}"/>
              </c:ext>
            </c:extLst>
          </c:dPt>
          <c:dPt>
            <c:idx val="4"/>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9-3D6B-46C9-8A6F-C01E3AE5FB22}"/>
              </c:ext>
            </c:extLst>
          </c:dPt>
          <c:dPt>
            <c:idx val="5"/>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B-3D6B-46C9-8A6F-C01E3AE5FB22}"/>
              </c:ext>
            </c:extLst>
          </c:dPt>
          <c:dLbls>
            <c:dLbl>
              <c:idx val="0"/>
              <c:layout>
                <c:manualLayout>
                  <c:x val="-0.12540941641554068"/>
                  <c:y val="7.9880203062391505E-2"/>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n-US"/>
                </a:p>
              </c:txPr>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D6B-46C9-8A6F-C01E3AE5FB22}"/>
                </c:ext>
              </c:extLst>
            </c:dLbl>
            <c:dLbl>
              <c:idx val="1"/>
              <c:layout>
                <c:manualLayout>
                  <c:x val="-4.8881328105591738E-2"/>
                  <c:y val="-0.1620898641588297"/>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n-US"/>
                </a:p>
              </c:txPr>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D6B-46C9-8A6F-C01E3AE5FB22}"/>
                </c:ext>
              </c:extLst>
            </c:dLbl>
            <c:dLbl>
              <c:idx val="2"/>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n-US"/>
                </a:p>
              </c:txPr>
            </c:dLbl>
            <c:dLbl>
              <c:idx val="3"/>
              <c:layout>
                <c:manualLayout>
                  <c:x val="-4.5868788006437476E-2"/>
                  <c:y val="5.1216811064761107E-2"/>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D6B-46C9-8A6F-C01E3AE5FB22}"/>
                </c:ext>
              </c:extLst>
            </c:dLbl>
            <c:dLbl>
              <c:idx val="4"/>
              <c:layout>
                <c:manualLayout>
                  <c:x val="-5.0381063478176349E-2"/>
                  <c:y val="2.2841063362377515E-2"/>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3D6B-46C9-8A6F-C01E3AE5FB22}"/>
                </c:ext>
              </c:extLst>
            </c:dLbl>
            <c:dLbl>
              <c:idx val="5"/>
              <c:layout>
                <c:manualLayout>
                  <c:x val="-5.549938973677674E-3"/>
                  <c:y val="5.1947111626720662E-3"/>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3D6B-46C9-8A6F-C01E3AE5FB22}"/>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CatName val="1"/>
            <c:showPercent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'Point of Focus'!$F$3:$F$8</c:f>
              <c:strCache>
                <c:ptCount val="6"/>
                <c:pt idx="0">
                  <c:v>Faculty</c:v>
                </c:pt>
                <c:pt idx="1">
                  <c:v>Library</c:v>
                </c:pt>
                <c:pt idx="2">
                  <c:v>Online</c:v>
                </c:pt>
                <c:pt idx="3">
                  <c:v>Computer Lab</c:v>
                </c:pt>
                <c:pt idx="4">
                  <c:v>General</c:v>
                </c:pt>
                <c:pt idx="5">
                  <c:v>Christianity</c:v>
                </c:pt>
              </c:strCache>
            </c:strRef>
          </c:cat>
          <c:val>
            <c:numRef>
              <c:f>'Point of Focus'!$G$3:$G$8</c:f>
              <c:numCache>
                <c:formatCode>General</c:formatCode>
                <c:ptCount val="6"/>
                <c:pt idx="0">
                  <c:v>24</c:v>
                </c:pt>
                <c:pt idx="1">
                  <c:v>20</c:v>
                </c:pt>
                <c:pt idx="2">
                  <c:v>11</c:v>
                </c:pt>
                <c:pt idx="3">
                  <c:v>9</c:v>
                </c:pt>
                <c:pt idx="4">
                  <c:v>6</c:v>
                </c:pt>
                <c:pt idx="5">
                  <c:v>4</c:v>
                </c:pt>
              </c:numCache>
            </c:numRef>
          </c:val>
          <c:extLst xmlns:c16r2="http://schemas.microsoft.com/office/drawing/2015/06/chart">
            <c:ext xmlns:c16="http://schemas.microsoft.com/office/drawing/2014/chart" uri="{C3380CC4-5D6E-409C-BE32-E72D297353CC}">
              <c16:uniqueId val="{0000000C-3D6B-46C9-8A6F-C01E3AE5FB22}"/>
            </c:ext>
          </c:extLst>
        </c:ser>
        <c:dLbls/>
        <c:firstSliceAng val="0"/>
      </c:pieChart>
      <c:spPr>
        <a:noFill/>
        <a:ln>
          <a:noFill/>
        </a:ln>
        <a:effectLst/>
      </c:spPr>
    </c:plotArea>
    <c:plotVisOnly val="1"/>
    <c:dispBlanksAs val="zero"/>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r>
              <a:rPr lang="en-US" u="sng"/>
              <a:t>Core Subject Matter:</a:t>
            </a:r>
            <a:r>
              <a:rPr lang="en-US" u="sng" baseline="0"/>
              <a:t> </a:t>
            </a:r>
            <a:r>
              <a:rPr lang="en-US" u="sng"/>
              <a:t>1-Pointers and 2-Pointers</a:t>
            </a:r>
          </a:p>
        </c:rich>
      </c:tx>
      <c:spPr>
        <a:noFill/>
        <a:ln>
          <a:noFill/>
        </a:ln>
        <a:effectLst/>
      </c:spPr>
    </c:title>
    <c:plotArea>
      <c:layout>
        <c:manualLayout>
          <c:layoutTarget val="inner"/>
          <c:xMode val="edge"/>
          <c:yMode val="edge"/>
          <c:x val="0.29976224846894139"/>
          <c:y val="0.25907115777194517"/>
          <c:w val="0.40047572178477697"/>
          <c:h val="0.66745953630796162"/>
        </c:manualLayout>
      </c:layout>
      <c:pieChart>
        <c:varyColors val="1"/>
        <c:ser>
          <c:idx val="0"/>
          <c:order val="0"/>
          <c:tx>
            <c:strRef>
              <c:f>'Point of Focus'!$C$2</c:f>
              <c:strCache>
                <c:ptCount val="1"/>
                <c:pt idx="0">
                  <c:v>Count of Core Subject Matter</c:v>
                </c:pt>
              </c:strCache>
            </c:strRef>
          </c:tx>
          <c:dPt>
            <c:idx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7AD5-4C02-91CA-D88D39980087}"/>
              </c:ext>
            </c:extLst>
          </c:dPt>
          <c:dPt>
            <c:idx val="1"/>
            <c:spPr>
              <a:solidFill>
                <a:schemeClr val="bg2">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7AD5-4C02-91CA-D88D39980087}"/>
              </c:ext>
            </c:extLst>
          </c:dPt>
          <c:dPt>
            <c:idx val="2"/>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7AD5-4C02-91CA-D88D39980087}"/>
              </c:ext>
            </c:extLst>
          </c:dPt>
          <c:dPt>
            <c:idx val="3"/>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7AD5-4C02-91CA-D88D39980087}"/>
              </c:ext>
            </c:extLst>
          </c:dPt>
          <c:dPt>
            <c:idx val="4"/>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9-7AD5-4C02-91CA-D88D39980087}"/>
              </c:ext>
            </c:extLst>
          </c:dPt>
          <c:dPt>
            <c:idx val="5"/>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B-7AD5-4C02-91CA-D88D39980087}"/>
              </c:ext>
            </c:extLst>
          </c:dPt>
          <c:dLbls>
            <c:dLbl>
              <c:idx val="0"/>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n-US"/>
                </a:p>
              </c:txPr>
            </c:dLbl>
            <c:dLbl>
              <c:idx val="1"/>
              <c:layout>
                <c:manualLayout>
                  <c:x val="-5.8084536307961503E-2"/>
                  <c:y val="-0.15175925925925934"/>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n-US"/>
                </a:p>
              </c:txPr>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AD5-4C02-91CA-D88D39980087}"/>
                </c:ext>
              </c:extLst>
            </c:dLbl>
            <c:dLbl>
              <c:idx val="2"/>
              <c:layout>
                <c:manualLayout>
                  <c:x val="9.7601596675415569E-2"/>
                  <c:y val="-0.11722258675998837"/>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n-US"/>
                </a:p>
              </c:txPr>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AD5-4C02-91CA-D88D39980087}"/>
                </c:ext>
              </c:extLst>
            </c:dLbl>
            <c:dLbl>
              <c:idx val="3"/>
              <c:layout>
                <c:manualLayout>
                  <c:x val="-1.0772965879265094E-2"/>
                  <c:y val="5.1367745698454356E-2"/>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7AD5-4C02-91CA-D88D39980087}"/>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CatName val="1"/>
            <c:showPercent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'Point of Focus'!$B$3:$B$8</c:f>
              <c:strCache>
                <c:ptCount val="6"/>
                <c:pt idx="0">
                  <c:v>Faculty</c:v>
                </c:pt>
                <c:pt idx="1">
                  <c:v>Library</c:v>
                </c:pt>
                <c:pt idx="2">
                  <c:v>Online</c:v>
                </c:pt>
                <c:pt idx="3">
                  <c:v>Christianity</c:v>
                </c:pt>
                <c:pt idx="4">
                  <c:v>General</c:v>
                </c:pt>
                <c:pt idx="5">
                  <c:v>Computer Lab</c:v>
                </c:pt>
              </c:strCache>
            </c:strRef>
          </c:cat>
          <c:val>
            <c:numRef>
              <c:f>'Point of Focus'!$C$3:$C$8</c:f>
              <c:numCache>
                <c:formatCode>General</c:formatCode>
                <c:ptCount val="6"/>
                <c:pt idx="0">
                  <c:v>24</c:v>
                </c:pt>
                <c:pt idx="1">
                  <c:v>13</c:v>
                </c:pt>
                <c:pt idx="2">
                  <c:v>13</c:v>
                </c:pt>
                <c:pt idx="3">
                  <c:v>8</c:v>
                </c:pt>
                <c:pt idx="4">
                  <c:v>5</c:v>
                </c:pt>
                <c:pt idx="5">
                  <c:v>4</c:v>
                </c:pt>
              </c:numCache>
            </c:numRef>
          </c:val>
          <c:extLst xmlns:c16r2="http://schemas.microsoft.com/office/drawing/2015/06/chart">
            <c:ext xmlns:c16="http://schemas.microsoft.com/office/drawing/2014/chart" uri="{C3380CC4-5D6E-409C-BE32-E72D297353CC}">
              <c16:uniqueId val="{0000000C-7AD5-4C02-91CA-D88D39980087}"/>
            </c:ext>
          </c:extLst>
        </c:ser>
        <c:ser>
          <c:idx val="1"/>
          <c:order val="1"/>
          <c:tx>
            <c:strRef>
              <c:f>'Point of Focus'!$D$2</c:f>
              <c:strCache>
                <c:ptCount val="1"/>
                <c:pt idx="0">
                  <c:v>%</c:v>
                </c:pt>
              </c:strCache>
            </c:strRef>
          </c:tx>
          <c:dPt>
            <c:idx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E-7AD5-4C02-91CA-D88D39980087}"/>
              </c:ext>
            </c:extLst>
          </c:dPt>
          <c:dPt>
            <c:idx val="1"/>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0-7AD5-4C02-91CA-D88D39980087}"/>
              </c:ext>
            </c:extLst>
          </c:dPt>
          <c:dPt>
            <c:idx val="2"/>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12-7AD5-4C02-91CA-D88D39980087}"/>
              </c:ext>
            </c:extLst>
          </c:dPt>
          <c:dPt>
            <c:idx val="3"/>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14-7AD5-4C02-91CA-D88D39980087}"/>
              </c:ext>
            </c:extLst>
          </c:dPt>
          <c:dPt>
            <c:idx val="4"/>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16-7AD5-4C02-91CA-D88D39980087}"/>
              </c:ext>
            </c:extLst>
          </c:dPt>
          <c:dPt>
            <c:idx val="5"/>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18-7AD5-4C02-91CA-D88D39980087}"/>
              </c:ext>
            </c:extLst>
          </c:dPt>
          <c:cat>
            <c:strRef>
              <c:f>'Point of Focus'!$B$3:$B$8</c:f>
              <c:strCache>
                <c:ptCount val="6"/>
                <c:pt idx="0">
                  <c:v>Faculty</c:v>
                </c:pt>
                <c:pt idx="1">
                  <c:v>Library</c:v>
                </c:pt>
                <c:pt idx="2">
                  <c:v>Online</c:v>
                </c:pt>
                <c:pt idx="3">
                  <c:v>Christianity</c:v>
                </c:pt>
                <c:pt idx="4">
                  <c:v>General</c:v>
                </c:pt>
                <c:pt idx="5">
                  <c:v>Computer Lab</c:v>
                </c:pt>
              </c:strCache>
            </c:strRef>
          </c:cat>
          <c:val>
            <c:numRef>
              <c:f>'Point of Focus'!$D$3:$D$8</c:f>
              <c:numCache>
                <c:formatCode>0.0%</c:formatCode>
                <c:ptCount val="6"/>
                <c:pt idx="0">
                  <c:v>0.35820895522388058</c:v>
                </c:pt>
                <c:pt idx="1">
                  <c:v>0.19402985074626866</c:v>
                </c:pt>
                <c:pt idx="2">
                  <c:v>0.19402985074626866</c:v>
                </c:pt>
                <c:pt idx="3">
                  <c:v>0.11940298507462686</c:v>
                </c:pt>
                <c:pt idx="4">
                  <c:v>7.4626865671641784E-2</c:v>
                </c:pt>
                <c:pt idx="5">
                  <c:v>5.9701492537313432E-2</c:v>
                </c:pt>
              </c:numCache>
            </c:numRef>
          </c:val>
          <c:extLst xmlns:c16r2="http://schemas.microsoft.com/office/drawing/2015/06/chart">
            <c:ext xmlns:c16="http://schemas.microsoft.com/office/drawing/2014/chart" uri="{C3380CC4-5D6E-409C-BE32-E72D297353CC}">
              <c16:uniqueId val="{00000019-7AD5-4C02-91CA-D88D39980087}"/>
            </c:ext>
          </c:extLst>
        </c:ser>
        <c:dLbls/>
        <c:firstSliceAng val="0"/>
      </c:pieChart>
      <c:spPr>
        <a:noFill/>
        <a:ln>
          <a:noFill/>
        </a:ln>
        <a:effectLst/>
      </c:spPr>
    </c:plotArea>
    <c:plotVisOnly val="1"/>
    <c:dispBlanksAs val="zero"/>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spPr>
        <a:noFill/>
        <a:ln>
          <a:noFill/>
        </a:ln>
        <a:effectLst/>
      </c:spPr>
      <c:txPr>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endParaRPr lang="en-US"/>
        </a:p>
      </c:txPr>
    </c:title>
    <c:plotArea>
      <c:layout/>
      <c:barChart>
        <c:barDir val="col"/>
        <c:grouping val="clustered"/>
        <c:ser>
          <c:idx val="0"/>
          <c:order val="0"/>
          <c:tx>
            <c:strRef>
              <c:f>Graphs!$B$9</c:f>
              <c:strCache>
                <c:ptCount val="1"/>
                <c:pt idx="0">
                  <c:v>Average Paticipation % - SOC 105s</c:v>
                </c:pt>
              </c:strCache>
            </c:strRef>
          </c:tx>
          <c:spPr>
            <a:solidFill>
              <a:schemeClr val="accent1"/>
            </a:solidFill>
            <a:ln>
              <a:noFill/>
            </a:ln>
            <a:effectLst/>
          </c:spPr>
          <c:dPt>
            <c:idx val="1"/>
            <c:spPr>
              <a:solidFill>
                <a:schemeClr val="accent6"/>
              </a:solidFill>
              <a:ln>
                <a:noFill/>
              </a:ln>
              <a:effectLst/>
            </c:spPr>
            <c:extLst xmlns:c16r2="http://schemas.microsoft.com/office/drawing/2015/06/chart">
              <c:ext xmlns:c16="http://schemas.microsoft.com/office/drawing/2014/chart" uri="{C3380CC4-5D6E-409C-BE32-E72D297353CC}">
                <c16:uniqueId val="{00000003-F4E9-454E-B12E-C4D7E860F80A}"/>
              </c:ext>
            </c:extLst>
          </c:dPt>
          <c:dPt>
            <c:idx val="2"/>
            <c:spPr>
              <a:solidFill>
                <a:srgbClr val="FF0000"/>
              </a:solidFill>
              <a:ln>
                <a:noFill/>
              </a:ln>
              <a:effectLst/>
            </c:spPr>
            <c:extLst xmlns:c16r2="http://schemas.microsoft.com/office/drawing/2015/06/chart">
              <c:ext xmlns:c16="http://schemas.microsoft.com/office/drawing/2014/chart" uri="{C3380CC4-5D6E-409C-BE32-E72D297353CC}">
                <c16:uniqueId val="{00000004-F4E9-454E-B12E-C4D7E860F80A}"/>
              </c:ext>
            </c:extLst>
          </c:dPt>
          <c:dPt>
            <c:idx val="5"/>
            <c:spPr>
              <a:solidFill>
                <a:schemeClr val="accent6"/>
              </a:solidFill>
              <a:ln>
                <a:noFill/>
              </a:ln>
              <a:effectLst/>
            </c:spPr>
            <c:extLst xmlns:c16r2="http://schemas.microsoft.com/office/drawing/2015/06/chart">
              <c:ext xmlns:c16="http://schemas.microsoft.com/office/drawing/2014/chart" uri="{C3380CC4-5D6E-409C-BE32-E72D297353CC}">
                <c16:uniqueId val="{00000001-F4E9-454E-B12E-C4D7E860F80A}"/>
              </c:ext>
            </c:extLst>
          </c:dPt>
          <c:dPt>
            <c:idx val="6"/>
            <c:spPr>
              <a:solidFill>
                <a:srgbClr val="FF0000"/>
              </a:solidFill>
              <a:ln>
                <a:noFill/>
              </a:ln>
              <a:effectLst/>
            </c:spPr>
            <c:extLst xmlns:c16r2="http://schemas.microsoft.com/office/drawing/2015/06/chart">
              <c:ext xmlns:c16="http://schemas.microsoft.com/office/drawing/2014/chart" uri="{C3380CC4-5D6E-409C-BE32-E72D297353CC}">
                <c16:uniqueId val="{00000002-F4E9-454E-B12E-C4D7E860F80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Graphs!$A$10:$A$17</c:f>
              <c:strCache>
                <c:ptCount val="8"/>
                <c:pt idx="0">
                  <c:v>SOC 105 -1</c:v>
                </c:pt>
                <c:pt idx="1">
                  <c:v>SOC 105 -2</c:v>
                </c:pt>
                <c:pt idx="2">
                  <c:v>SOC 105 -3</c:v>
                </c:pt>
                <c:pt idx="3">
                  <c:v>SOC 105 -4</c:v>
                </c:pt>
                <c:pt idx="4">
                  <c:v>SOC 105 -5</c:v>
                </c:pt>
                <c:pt idx="5">
                  <c:v>SOC 105 -6</c:v>
                </c:pt>
                <c:pt idx="6">
                  <c:v>SOC 105 -7</c:v>
                </c:pt>
                <c:pt idx="7">
                  <c:v>SOC 105 Overall</c:v>
                </c:pt>
              </c:strCache>
            </c:strRef>
          </c:cat>
          <c:val>
            <c:numRef>
              <c:f>Graphs!$B$10:$B$17</c:f>
              <c:numCache>
                <c:formatCode>0.0%</c:formatCode>
                <c:ptCount val="8"/>
                <c:pt idx="0">
                  <c:v>0.498</c:v>
                </c:pt>
                <c:pt idx="1">
                  <c:v>0.53100000000000003</c:v>
                </c:pt>
                <c:pt idx="2">
                  <c:v>0.434</c:v>
                </c:pt>
                <c:pt idx="3">
                  <c:v>0.47199999999999998</c:v>
                </c:pt>
                <c:pt idx="4">
                  <c:v>0.5</c:v>
                </c:pt>
                <c:pt idx="5">
                  <c:v>0.63300000000000001</c:v>
                </c:pt>
                <c:pt idx="6">
                  <c:v>0.40400000000000003</c:v>
                </c:pt>
                <c:pt idx="7">
                  <c:v>0.496</c:v>
                </c:pt>
              </c:numCache>
            </c:numRef>
          </c:val>
          <c:extLst xmlns:c16r2="http://schemas.microsoft.com/office/drawing/2015/06/chart">
            <c:ext xmlns:c16="http://schemas.microsoft.com/office/drawing/2014/chart" uri="{C3380CC4-5D6E-409C-BE32-E72D297353CC}">
              <c16:uniqueId val="{00000000-F4E9-454E-B12E-C4D7E860F80A}"/>
            </c:ext>
          </c:extLst>
        </c:ser>
        <c:dLbls>
          <c:showVal val="1"/>
        </c:dLbls>
        <c:gapWidth val="219"/>
        <c:overlap val="-27"/>
        <c:axId val="158342528"/>
        <c:axId val="158360704"/>
      </c:barChart>
      <c:catAx>
        <c:axId val="158342528"/>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8360704"/>
        <c:crosses val="autoZero"/>
        <c:auto val="1"/>
        <c:lblAlgn val="ctr"/>
        <c:lblOffset val="100"/>
      </c:catAx>
      <c:valAx>
        <c:axId val="158360704"/>
        <c:scaling>
          <c:orientation val="minMax"/>
        </c:scaling>
        <c:axPos val="l"/>
        <c:majorGridlines>
          <c:spPr>
            <a:ln w="9525" cap="flat" cmpd="sng" algn="ctr">
              <a:solidFill>
                <a:schemeClr val="tx1">
                  <a:lumMod val="15000"/>
                  <a:lumOff val="85000"/>
                </a:schemeClr>
              </a:solidFill>
              <a:round/>
            </a:ln>
            <a:effectLst/>
          </c:spPr>
        </c:majorGridlines>
        <c:numFmt formatCode="0.0%" sourceLinked="1"/>
        <c:maj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8342528"/>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spPr>
        <a:noFill/>
        <a:ln>
          <a:noFill/>
        </a:ln>
        <a:effectLst/>
      </c:spPr>
      <c:txPr>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endParaRPr lang="en-US"/>
        </a:p>
      </c:txPr>
    </c:title>
    <c:plotArea>
      <c:layout/>
      <c:barChart>
        <c:barDir val="col"/>
        <c:grouping val="clustered"/>
        <c:ser>
          <c:idx val="0"/>
          <c:order val="0"/>
          <c:tx>
            <c:strRef>
              <c:f>Graphs!$B$20</c:f>
              <c:strCache>
                <c:ptCount val="1"/>
                <c:pt idx="0">
                  <c:v>Average Paticipation % - MAT 101s</c:v>
                </c:pt>
              </c:strCache>
            </c:strRef>
          </c:tx>
          <c:spPr>
            <a:solidFill>
              <a:schemeClr val="accent1"/>
            </a:solidFill>
            <a:ln>
              <a:noFill/>
            </a:ln>
            <a:effectLst/>
          </c:spPr>
          <c:dPt>
            <c:idx val="0"/>
            <c:spPr>
              <a:solidFill>
                <a:srgbClr val="FF0000"/>
              </a:solidFill>
              <a:ln>
                <a:noFill/>
              </a:ln>
              <a:effectLst/>
            </c:spPr>
            <c:extLst xmlns:c16r2="http://schemas.microsoft.com/office/drawing/2015/06/chart">
              <c:ext xmlns:c16="http://schemas.microsoft.com/office/drawing/2014/chart" uri="{C3380CC4-5D6E-409C-BE32-E72D297353CC}">
                <c16:uniqueId val="{00000005-7405-43EB-920D-2434855D6CE4}"/>
              </c:ext>
            </c:extLst>
          </c:dPt>
          <c:dPt>
            <c:idx val="1"/>
            <c:spPr>
              <a:solidFill>
                <a:schemeClr val="accent6"/>
              </a:solidFill>
              <a:ln>
                <a:noFill/>
              </a:ln>
              <a:effectLst/>
            </c:spPr>
            <c:extLst xmlns:c16r2="http://schemas.microsoft.com/office/drawing/2015/06/chart">
              <c:ext xmlns:c16="http://schemas.microsoft.com/office/drawing/2014/chart" uri="{C3380CC4-5D6E-409C-BE32-E72D297353CC}">
                <c16:uniqueId val="{00000002-7405-43EB-920D-2434855D6CE4}"/>
              </c:ext>
            </c:extLst>
          </c:dPt>
          <c:dPt>
            <c:idx val="2"/>
            <c:spPr>
              <a:solidFill>
                <a:srgbClr val="FF0000"/>
              </a:solidFill>
              <a:ln>
                <a:noFill/>
              </a:ln>
              <a:effectLst/>
            </c:spPr>
            <c:extLst xmlns:c16r2="http://schemas.microsoft.com/office/drawing/2015/06/chart">
              <c:ext xmlns:c16="http://schemas.microsoft.com/office/drawing/2014/chart" uri="{C3380CC4-5D6E-409C-BE32-E72D297353CC}">
                <c16:uniqueId val="{00000003-7405-43EB-920D-2434855D6CE4}"/>
              </c:ext>
            </c:extLst>
          </c:dPt>
          <c:dPt>
            <c:idx val="3"/>
            <c:spPr>
              <a:solidFill>
                <a:srgbClr val="FF0000"/>
              </a:solidFill>
              <a:ln>
                <a:noFill/>
              </a:ln>
              <a:effectLst/>
            </c:spPr>
            <c:extLst xmlns:c16r2="http://schemas.microsoft.com/office/drawing/2015/06/chart">
              <c:ext xmlns:c16="http://schemas.microsoft.com/office/drawing/2014/chart" uri="{C3380CC4-5D6E-409C-BE32-E72D297353CC}">
                <c16:uniqueId val="{00000004-7405-43EB-920D-2434855D6CE4}"/>
              </c:ext>
            </c:extLst>
          </c:dPt>
          <c:dPt>
            <c:idx val="5"/>
            <c:spPr>
              <a:solidFill>
                <a:srgbClr val="FF0000"/>
              </a:solidFill>
              <a:ln>
                <a:noFill/>
              </a:ln>
              <a:effectLst/>
            </c:spPr>
            <c:extLst xmlns:c16r2="http://schemas.microsoft.com/office/drawing/2015/06/chart">
              <c:ext xmlns:c16="http://schemas.microsoft.com/office/drawing/2014/chart" uri="{C3380CC4-5D6E-409C-BE32-E72D297353CC}">
                <c16:uniqueId val="{00000006-7405-43EB-920D-2434855D6CE4}"/>
              </c:ext>
            </c:extLst>
          </c:dPt>
          <c:dPt>
            <c:idx val="6"/>
            <c:spPr>
              <a:solidFill>
                <a:schemeClr val="accent6"/>
              </a:solidFill>
              <a:ln>
                <a:noFill/>
              </a:ln>
              <a:effectLst/>
            </c:spPr>
            <c:extLst xmlns:c16r2="http://schemas.microsoft.com/office/drawing/2015/06/chart">
              <c:ext xmlns:c16="http://schemas.microsoft.com/office/drawing/2014/chart" uri="{C3380CC4-5D6E-409C-BE32-E72D297353CC}">
                <c16:uniqueId val="{00000001-7405-43EB-920D-2434855D6CE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Graphs!$A$21:$A$28</c:f>
              <c:strCache>
                <c:ptCount val="8"/>
                <c:pt idx="0">
                  <c:v>MAT 101-1</c:v>
                </c:pt>
                <c:pt idx="1">
                  <c:v>MAT 101-2</c:v>
                </c:pt>
                <c:pt idx="2">
                  <c:v>MAT 101-3</c:v>
                </c:pt>
                <c:pt idx="3">
                  <c:v>MAT 101-4</c:v>
                </c:pt>
                <c:pt idx="4">
                  <c:v>MAT 101-5</c:v>
                </c:pt>
                <c:pt idx="5">
                  <c:v>MAT 101-6</c:v>
                </c:pt>
                <c:pt idx="6">
                  <c:v>MAT 101-7</c:v>
                </c:pt>
                <c:pt idx="7">
                  <c:v>MAT 101 Overall</c:v>
                </c:pt>
              </c:strCache>
            </c:strRef>
          </c:cat>
          <c:val>
            <c:numRef>
              <c:f>Graphs!$B$21:$B$28</c:f>
              <c:numCache>
                <c:formatCode>0.0%</c:formatCode>
                <c:ptCount val="8"/>
                <c:pt idx="0">
                  <c:v>0.25700000000000001</c:v>
                </c:pt>
                <c:pt idx="1">
                  <c:v>0.55700000000000005</c:v>
                </c:pt>
                <c:pt idx="2">
                  <c:v>8.3000000000000004E-2</c:v>
                </c:pt>
                <c:pt idx="3">
                  <c:v>0.19800000000000001</c:v>
                </c:pt>
                <c:pt idx="4">
                  <c:v>0.47799999999999998</c:v>
                </c:pt>
                <c:pt idx="5">
                  <c:v>0.25700000000000001</c:v>
                </c:pt>
                <c:pt idx="6">
                  <c:v>1</c:v>
                </c:pt>
                <c:pt idx="7">
                  <c:v>0.41899999999999998</c:v>
                </c:pt>
              </c:numCache>
            </c:numRef>
          </c:val>
          <c:extLst xmlns:c16r2="http://schemas.microsoft.com/office/drawing/2015/06/chart">
            <c:ext xmlns:c16="http://schemas.microsoft.com/office/drawing/2014/chart" uri="{C3380CC4-5D6E-409C-BE32-E72D297353CC}">
              <c16:uniqueId val="{00000000-7405-43EB-920D-2434855D6CE4}"/>
            </c:ext>
          </c:extLst>
        </c:ser>
        <c:dLbls>
          <c:showVal val="1"/>
        </c:dLbls>
        <c:gapWidth val="219"/>
        <c:overlap val="-27"/>
        <c:axId val="158545792"/>
        <c:axId val="158547328"/>
      </c:barChart>
      <c:catAx>
        <c:axId val="158545792"/>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8547328"/>
        <c:crosses val="autoZero"/>
        <c:auto val="1"/>
        <c:lblAlgn val="ctr"/>
        <c:lblOffset val="100"/>
      </c:catAx>
      <c:valAx>
        <c:axId val="158547328"/>
        <c:scaling>
          <c:orientation val="minMax"/>
          <c:max val="1"/>
        </c:scaling>
        <c:axPos val="l"/>
        <c:majorGridlines>
          <c:spPr>
            <a:ln w="9525" cap="flat" cmpd="sng" algn="ctr">
              <a:solidFill>
                <a:schemeClr val="tx1">
                  <a:lumMod val="15000"/>
                  <a:lumOff val="85000"/>
                </a:schemeClr>
              </a:solidFill>
              <a:round/>
            </a:ln>
            <a:effectLst/>
          </c:spPr>
        </c:majorGridlines>
        <c:numFmt formatCode="0.0%" sourceLinked="1"/>
        <c:maj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8545792"/>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spPr>
        <a:noFill/>
        <a:ln>
          <a:noFill/>
        </a:ln>
        <a:effectLst/>
      </c:spPr>
      <c:txPr>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endParaRPr lang="en-US"/>
        </a:p>
      </c:txPr>
    </c:title>
    <c:plotArea>
      <c:layout/>
      <c:barChart>
        <c:barDir val="col"/>
        <c:grouping val="clustered"/>
        <c:ser>
          <c:idx val="0"/>
          <c:order val="0"/>
          <c:tx>
            <c:strRef>
              <c:f>Graphs!$B$29</c:f>
              <c:strCache>
                <c:ptCount val="1"/>
                <c:pt idx="0">
                  <c:v>Average Paticipation % - PED 101s</c:v>
                </c:pt>
              </c:strCache>
            </c:strRef>
          </c:tx>
          <c:spPr>
            <a:solidFill>
              <a:schemeClr val="accent1"/>
            </a:solidFill>
            <a:ln>
              <a:noFill/>
            </a:ln>
            <a:effectLst/>
          </c:spPr>
          <c:dPt>
            <c:idx val="0"/>
            <c:spPr>
              <a:solidFill>
                <a:schemeClr val="accent6"/>
              </a:solidFill>
              <a:ln>
                <a:noFill/>
              </a:ln>
              <a:effectLst/>
            </c:spPr>
            <c:extLst xmlns:c16r2="http://schemas.microsoft.com/office/drawing/2015/06/chart">
              <c:ext xmlns:c16="http://schemas.microsoft.com/office/drawing/2014/chart" uri="{C3380CC4-5D6E-409C-BE32-E72D297353CC}">
                <c16:uniqueId val="{00000001-4BCA-4CFF-80CE-39BC57A48775}"/>
              </c:ext>
            </c:extLst>
          </c:dPt>
          <c:dPt>
            <c:idx val="1"/>
            <c:spPr>
              <a:solidFill>
                <a:schemeClr val="accent6"/>
              </a:solidFill>
              <a:ln>
                <a:noFill/>
              </a:ln>
              <a:effectLst/>
            </c:spPr>
            <c:extLst xmlns:c16r2="http://schemas.microsoft.com/office/drawing/2015/06/chart">
              <c:ext xmlns:c16="http://schemas.microsoft.com/office/drawing/2014/chart" uri="{C3380CC4-5D6E-409C-BE32-E72D297353CC}">
                <c16:uniqueId val="{00000002-4BCA-4CFF-80CE-39BC57A48775}"/>
              </c:ext>
            </c:extLst>
          </c:dPt>
          <c:dPt>
            <c:idx val="3"/>
            <c:spPr>
              <a:solidFill>
                <a:srgbClr val="FF0000"/>
              </a:solidFill>
              <a:ln>
                <a:noFill/>
              </a:ln>
              <a:effectLst/>
            </c:spPr>
            <c:extLst xmlns:c16r2="http://schemas.microsoft.com/office/drawing/2015/06/chart">
              <c:ext xmlns:c16="http://schemas.microsoft.com/office/drawing/2014/chart" uri="{C3380CC4-5D6E-409C-BE32-E72D297353CC}">
                <c16:uniqueId val="{00000005-4BCA-4CFF-80CE-39BC57A48775}"/>
              </c:ext>
            </c:extLst>
          </c:dPt>
          <c:dPt>
            <c:idx val="4"/>
            <c:spPr>
              <a:solidFill>
                <a:srgbClr val="FF0000"/>
              </a:solidFill>
              <a:ln>
                <a:noFill/>
              </a:ln>
              <a:effectLst/>
            </c:spPr>
            <c:extLst xmlns:c16r2="http://schemas.microsoft.com/office/drawing/2015/06/chart">
              <c:ext xmlns:c16="http://schemas.microsoft.com/office/drawing/2014/chart" uri="{C3380CC4-5D6E-409C-BE32-E72D297353CC}">
                <c16:uniqueId val="{00000004-4BCA-4CFF-80CE-39BC57A48775}"/>
              </c:ext>
            </c:extLst>
          </c:dPt>
          <c:dPt>
            <c:idx val="6"/>
            <c:spPr>
              <a:solidFill>
                <a:srgbClr val="FF0000"/>
              </a:solidFill>
              <a:ln>
                <a:noFill/>
              </a:ln>
              <a:effectLst/>
            </c:spPr>
            <c:extLst xmlns:c16r2="http://schemas.microsoft.com/office/drawing/2015/06/chart">
              <c:ext xmlns:c16="http://schemas.microsoft.com/office/drawing/2014/chart" uri="{C3380CC4-5D6E-409C-BE32-E72D297353CC}">
                <c16:uniqueId val="{00000003-4BCA-4CFF-80CE-39BC57A4877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Graphs!$A$30:$A$37</c:f>
              <c:strCache>
                <c:ptCount val="8"/>
                <c:pt idx="0">
                  <c:v>PED 101-1</c:v>
                </c:pt>
                <c:pt idx="1">
                  <c:v>PED 101-2</c:v>
                </c:pt>
                <c:pt idx="2">
                  <c:v>PED 101-3</c:v>
                </c:pt>
                <c:pt idx="3">
                  <c:v>PED 101-4</c:v>
                </c:pt>
                <c:pt idx="4">
                  <c:v>PED 101-5</c:v>
                </c:pt>
                <c:pt idx="5">
                  <c:v>PED 101-6</c:v>
                </c:pt>
                <c:pt idx="6">
                  <c:v>PED 101-7</c:v>
                </c:pt>
                <c:pt idx="7">
                  <c:v>PED 101 Overall</c:v>
                </c:pt>
              </c:strCache>
            </c:strRef>
          </c:cat>
          <c:val>
            <c:numRef>
              <c:f>Graphs!$B$30:$B$37</c:f>
              <c:numCache>
                <c:formatCode>0.0%</c:formatCode>
                <c:ptCount val="8"/>
                <c:pt idx="0">
                  <c:v>0.53900000000000003</c:v>
                </c:pt>
                <c:pt idx="1">
                  <c:v>0.55000000000000004</c:v>
                </c:pt>
                <c:pt idx="2">
                  <c:v>0.44800000000000001</c:v>
                </c:pt>
                <c:pt idx="3">
                  <c:v>0.27800000000000002</c:v>
                </c:pt>
                <c:pt idx="4">
                  <c:v>0.223</c:v>
                </c:pt>
                <c:pt idx="5">
                  <c:v>0.44600000000000001</c:v>
                </c:pt>
                <c:pt idx="6">
                  <c:v>0.23200000000000001</c:v>
                </c:pt>
                <c:pt idx="7">
                  <c:v>0.38800000000000001</c:v>
                </c:pt>
              </c:numCache>
            </c:numRef>
          </c:val>
          <c:extLst xmlns:c16r2="http://schemas.microsoft.com/office/drawing/2015/06/chart">
            <c:ext xmlns:c16="http://schemas.microsoft.com/office/drawing/2014/chart" uri="{C3380CC4-5D6E-409C-BE32-E72D297353CC}">
              <c16:uniqueId val="{00000000-4BCA-4CFF-80CE-39BC57A48775}"/>
            </c:ext>
          </c:extLst>
        </c:ser>
        <c:dLbls>
          <c:showVal val="1"/>
        </c:dLbls>
        <c:gapWidth val="219"/>
        <c:overlap val="-27"/>
        <c:axId val="158596480"/>
        <c:axId val="158278784"/>
      </c:barChart>
      <c:catAx>
        <c:axId val="158596480"/>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8278784"/>
        <c:crosses val="autoZero"/>
        <c:auto val="1"/>
        <c:lblAlgn val="ctr"/>
        <c:lblOffset val="100"/>
      </c:catAx>
      <c:valAx>
        <c:axId val="158278784"/>
        <c:scaling>
          <c:orientation val="minMax"/>
        </c:scaling>
        <c:axPos val="l"/>
        <c:majorGridlines>
          <c:spPr>
            <a:ln w="9525" cap="flat" cmpd="sng" algn="ctr">
              <a:solidFill>
                <a:schemeClr val="tx1">
                  <a:lumMod val="15000"/>
                  <a:lumOff val="85000"/>
                </a:schemeClr>
              </a:solidFill>
              <a:round/>
            </a:ln>
            <a:effectLst/>
          </c:spPr>
        </c:majorGridlines>
        <c:numFmt formatCode="0.0%" sourceLinked="1"/>
        <c:maj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8596480"/>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spPr>
        <a:noFill/>
        <a:ln>
          <a:noFill/>
        </a:ln>
        <a:effectLst/>
      </c:spPr>
      <c:txPr>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endParaRPr lang="en-US"/>
        </a:p>
      </c:txPr>
    </c:title>
    <c:plotArea>
      <c:layout/>
      <c:barChart>
        <c:barDir val="col"/>
        <c:grouping val="clustered"/>
        <c:ser>
          <c:idx val="0"/>
          <c:order val="0"/>
          <c:tx>
            <c:strRef>
              <c:f>Graphs!$B$1</c:f>
              <c:strCache>
                <c:ptCount val="1"/>
                <c:pt idx="0">
                  <c:v>Average Paticipation % - POL 130s</c:v>
                </c:pt>
              </c:strCache>
            </c:strRef>
          </c:tx>
          <c:spPr>
            <a:solidFill>
              <a:schemeClr val="accent1"/>
            </a:solidFill>
            <a:ln>
              <a:noFill/>
            </a:ln>
            <a:effectLst/>
          </c:spPr>
          <c:dPt>
            <c:idx val="1"/>
            <c:spPr>
              <a:solidFill>
                <a:schemeClr val="accent6"/>
              </a:solidFill>
              <a:ln>
                <a:noFill/>
              </a:ln>
              <a:effectLst/>
            </c:spPr>
            <c:extLst xmlns:c16r2="http://schemas.microsoft.com/office/drawing/2015/06/chart">
              <c:ext xmlns:c16="http://schemas.microsoft.com/office/drawing/2014/chart" uri="{C3380CC4-5D6E-409C-BE32-E72D297353CC}">
                <c16:uniqueId val="{00000002-FD62-4397-87B3-9026D236B1DC}"/>
              </c:ext>
            </c:extLst>
          </c:dPt>
          <c:dPt>
            <c:idx val="2"/>
            <c:spPr>
              <a:solidFill>
                <a:schemeClr val="accent6"/>
              </a:solidFill>
              <a:ln>
                <a:noFill/>
              </a:ln>
              <a:effectLst/>
            </c:spPr>
            <c:extLst xmlns:c16r2="http://schemas.microsoft.com/office/drawing/2015/06/chart">
              <c:ext xmlns:c16="http://schemas.microsoft.com/office/drawing/2014/chart" uri="{C3380CC4-5D6E-409C-BE32-E72D297353CC}">
                <c16:uniqueId val="{00000001-FD62-4397-87B3-9026D236B1DC}"/>
              </c:ext>
            </c:extLst>
          </c:dPt>
          <c:dPt>
            <c:idx val="4"/>
            <c:spPr>
              <a:solidFill>
                <a:srgbClr val="FF0000"/>
              </a:solidFill>
              <a:ln>
                <a:noFill/>
              </a:ln>
              <a:effectLst/>
            </c:spPr>
            <c:extLst xmlns:c16r2="http://schemas.microsoft.com/office/drawing/2015/06/chart">
              <c:ext xmlns:c16="http://schemas.microsoft.com/office/drawing/2014/chart" uri="{C3380CC4-5D6E-409C-BE32-E72D297353CC}">
                <c16:uniqueId val="{00000003-FD62-4397-87B3-9026D236B1DC}"/>
              </c:ext>
            </c:extLst>
          </c:dPt>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Graphs!$A$2:$A$8</c:f>
              <c:strCache>
                <c:ptCount val="7"/>
                <c:pt idx="0">
                  <c:v>POL 130-1</c:v>
                </c:pt>
                <c:pt idx="1">
                  <c:v>POL 130-2</c:v>
                </c:pt>
                <c:pt idx="2">
                  <c:v>POL 130-3</c:v>
                </c:pt>
                <c:pt idx="3">
                  <c:v>POL 130-4</c:v>
                </c:pt>
                <c:pt idx="4">
                  <c:v>POL 130-5</c:v>
                </c:pt>
                <c:pt idx="5">
                  <c:v>POL 130-6</c:v>
                </c:pt>
                <c:pt idx="6">
                  <c:v>POL 130 Overall</c:v>
                </c:pt>
              </c:strCache>
            </c:strRef>
          </c:cat>
          <c:val>
            <c:numRef>
              <c:f>Graphs!$B$2:$B$8</c:f>
              <c:numCache>
                <c:formatCode>0.0%</c:formatCode>
                <c:ptCount val="7"/>
                <c:pt idx="0">
                  <c:v>0.45400000000000001</c:v>
                </c:pt>
                <c:pt idx="1">
                  <c:v>0.56399999999999995</c:v>
                </c:pt>
                <c:pt idx="2">
                  <c:v>0.56399999999999995</c:v>
                </c:pt>
                <c:pt idx="3">
                  <c:v>0.42099999999999999</c:v>
                </c:pt>
                <c:pt idx="4">
                  <c:v>0.222</c:v>
                </c:pt>
                <c:pt idx="5">
                  <c:v>0.39400000000000002</c:v>
                </c:pt>
                <c:pt idx="6">
                  <c:v>0.437</c:v>
                </c:pt>
              </c:numCache>
            </c:numRef>
          </c:val>
          <c:extLst xmlns:c16r2="http://schemas.microsoft.com/office/drawing/2015/06/chart">
            <c:ext xmlns:c16="http://schemas.microsoft.com/office/drawing/2014/chart" uri="{C3380CC4-5D6E-409C-BE32-E72D297353CC}">
              <c16:uniqueId val="{00000000-FD62-4397-87B3-9026D236B1DC}"/>
            </c:ext>
          </c:extLst>
        </c:ser>
        <c:dLbls>
          <c:showVal val="1"/>
        </c:dLbls>
        <c:gapWidth val="219"/>
        <c:overlap val="-27"/>
        <c:axId val="158317952"/>
        <c:axId val="158323840"/>
      </c:barChart>
      <c:catAx>
        <c:axId val="158317952"/>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8323840"/>
        <c:crosses val="autoZero"/>
        <c:auto val="1"/>
        <c:lblAlgn val="ctr"/>
        <c:lblOffset val="100"/>
      </c:catAx>
      <c:valAx>
        <c:axId val="158323840"/>
        <c:scaling>
          <c:orientation val="minMax"/>
        </c:scaling>
        <c:axPos val="l"/>
        <c:majorGridlines>
          <c:spPr>
            <a:ln w="9525" cap="flat" cmpd="sng" algn="ctr">
              <a:solidFill>
                <a:schemeClr val="tx1">
                  <a:lumMod val="15000"/>
                  <a:lumOff val="85000"/>
                </a:schemeClr>
              </a:solidFill>
              <a:round/>
            </a:ln>
            <a:effectLst/>
          </c:spPr>
        </c:majorGridlines>
        <c:numFmt formatCode="0.0%" sourceLinked="1"/>
        <c:maj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8317952"/>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spPr>
        <a:noFill/>
        <a:ln>
          <a:noFill/>
        </a:ln>
        <a:effectLst/>
      </c:spPr>
      <c:txPr>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endParaRPr lang="en-US"/>
        </a:p>
      </c:txPr>
    </c:title>
    <c:plotArea>
      <c:layout/>
      <c:barChart>
        <c:barDir val="col"/>
        <c:grouping val="clustered"/>
        <c:ser>
          <c:idx val="0"/>
          <c:order val="0"/>
          <c:tx>
            <c:strRef>
              <c:f>Graphs!$B$39</c:f>
              <c:strCache>
                <c:ptCount val="1"/>
                <c:pt idx="0">
                  <c:v>Average Score - POL 130s</c:v>
                </c:pt>
              </c:strCache>
            </c:strRef>
          </c:tx>
          <c:spPr>
            <a:solidFill>
              <a:schemeClr val="accent1"/>
            </a:solidFill>
            <a:ln>
              <a:noFill/>
            </a:ln>
            <a:effectLst/>
          </c:spPr>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Graphs!$A$40:$A$46</c:f>
              <c:strCache>
                <c:ptCount val="7"/>
                <c:pt idx="0">
                  <c:v>POL 130-1</c:v>
                </c:pt>
                <c:pt idx="1">
                  <c:v>POL 130-2</c:v>
                </c:pt>
                <c:pt idx="2">
                  <c:v>POL 130-3</c:v>
                </c:pt>
                <c:pt idx="3">
                  <c:v>POL 130-4</c:v>
                </c:pt>
                <c:pt idx="4">
                  <c:v>POL 130-5</c:v>
                </c:pt>
                <c:pt idx="5">
                  <c:v>POL 130-6</c:v>
                </c:pt>
                <c:pt idx="6">
                  <c:v>POL 130 Overall</c:v>
                </c:pt>
              </c:strCache>
            </c:strRef>
          </c:cat>
          <c:val>
            <c:numRef>
              <c:f>Graphs!$B$40:$B$46</c:f>
              <c:numCache>
                <c:formatCode>General</c:formatCode>
                <c:ptCount val="7"/>
                <c:pt idx="0">
                  <c:v>3.94</c:v>
                </c:pt>
                <c:pt idx="1">
                  <c:v>3.65</c:v>
                </c:pt>
                <c:pt idx="2">
                  <c:v>3.38</c:v>
                </c:pt>
                <c:pt idx="3">
                  <c:v>3.76</c:v>
                </c:pt>
                <c:pt idx="4">
                  <c:v>3.61</c:v>
                </c:pt>
                <c:pt idx="5" formatCode="0.00">
                  <c:v>3.8</c:v>
                </c:pt>
                <c:pt idx="6">
                  <c:v>3.69</c:v>
                </c:pt>
              </c:numCache>
            </c:numRef>
          </c:val>
          <c:extLst xmlns:c16r2="http://schemas.microsoft.com/office/drawing/2015/06/chart">
            <c:ext xmlns:c16="http://schemas.microsoft.com/office/drawing/2014/chart" uri="{C3380CC4-5D6E-409C-BE32-E72D297353CC}">
              <c16:uniqueId val="{00000000-DDBF-4990-AC4A-999F0FD3F2B4}"/>
            </c:ext>
          </c:extLst>
        </c:ser>
        <c:dLbls>
          <c:showVal val="1"/>
        </c:dLbls>
        <c:gapWidth val="219"/>
        <c:overlap val="-27"/>
        <c:axId val="158680192"/>
        <c:axId val="158681728"/>
      </c:barChart>
      <c:catAx>
        <c:axId val="158680192"/>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8681728"/>
        <c:crosses val="autoZero"/>
        <c:auto val="1"/>
        <c:lblAlgn val="ctr"/>
        <c:lblOffset val="100"/>
      </c:catAx>
      <c:valAx>
        <c:axId val="158681728"/>
        <c:scaling>
          <c:orientation val="minMax"/>
          <c:max val="5"/>
          <c:min val="2"/>
        </c:scaling>
        <c:axPos val="l"/>
        <c:majorGridlines>
          <c:spPr>
            <a:ln w="9525" cap="flat" cmpd="sng" algn="ctr">
              <a:solidFill>
                <a:schemeClr val="tx1">
                  <a:lumMod val="15000"/>
                  <a:lumOff val="85000"/>
                </a:schemeClr>
              </a:solidFill>
              <a:round/>
            </a:ln>
            <a:effectLst/>
          </c:spPr>
        </c:majorGridlines>
        <c:numFmt formatCode="#,##0.00" sourceLinked="0"/>
        <c:maj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8680192"/>
        <c:crosses val="autoZero"/>
        <c:crossBetween val="between"/>
        <c:majorUnit val="0.5"/>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spPr>
        <a:noFill/>
        <a:ln>
          <a:noFill/>
        </a:ln>
        <a:effectLst/>
      </c:spPr>
      <c:txPr>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endParaRPr lang="en-US"/>
        </a:p>
      </c:txPr>
    </c:title>
    <c:plotArea>
      <c:layout/>
      <c:barChart>
        <c:barDir val="col"/>
        <c:grouping val="clustered"/>
        <c:ser>
          <c:idx val="0"/>
          <c:order val="0"/>
          <c:tx>
            <c:strRef>
              <c:f>Graphs!$B$47</c:f>
              <c:strCache>
                <c:ptCount val="1"/>
                <c:pt idx="0">
                  <c:v>Average Score - SOC 105s</c:v>
                </c:pt>
              </c:strCache>
            </c:strRef>
          </c:tx>
          <c:spPr>
            <a:solidFill>
              <a:schemeClr val="accent1"/>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Graphs!$A$48:$A$55</c:f>
              <c:strCache>
                <c:ptCount val="8"/>
                <c:pt idx="0">
                  <c:v>SOC 105 -1</c:v>
                </c:pt>
                <c:pt idx="1">
                  <c:v>SOC 105 -2</c:v>
                </c:pt>
                <c:pt idx="2">
                  <c:v>SOC 105 -3</c:v>
                </c:pt>
                <c:pt idx="3">
                  <c:v>SOC 105 -4</c:v>
                </c:pt>
                <c:pt idx="4">
                  <c:v>SOC 105 -5</c:v>
                </c:pt>
                <c:pt idx="5">
                  <c:v>SOC 105 -6</c:v>
                </c:pt>
                <c:pt idx="6">
                  <c:v>SOC 105 -7</c:v>
                </c:pt>
                <c:pt idx="7">
                  <c:v>SOC 105 Overall</c:v>
                </c:pt>
              </c:strCache>
            </c:strRef>
          </c:cat>
          <c:val>
            <c:numRef>
              <c:f>Graphs!$B$48:$B$55</c:f>
              <c:numCache>
                <c:formatCode>General</c:formatCode>
                <c:ptCount val="8"/>
                <c:pt idx="0">
                  <c:v>3.62</c:v>
                </c:pt>
                <c:pt idx="1">
                  <c:v>3.91</c:v>
                </c:pt>
                <c:pt idx="2">
                  <c:v>3.69</c:v>
                </c:pt>
                <c:pt idx="3">
                  <c:v>3.64</c:v>
                </c:pt>
                <c:pt idx="4">
                  <c:v>3.26</c:v>
                </c:pt>
                <c:pt idx="5">
                  <c:v>3.84</c:v>
                </c:pt>
                <c:pt idx="6">
                  <c:v>3.55</c:v>
                </c:pt>
                <c:pt idx="7">
                  <c:v>3.64</c:v>
                </c:pt>
              </c:numCache>
            </c:numRef>
          </c:val>
          <c:extLst xmlns:c16r2="http://schemas.microsoft.com/office/drawing/2015/06/chart">
            <c:ext xmlns:c16="http://schemas.microsoft.com/office/drawing/2014/chart" uri="{C3380CC4-5D6E-409C-BE32-E72D297353CC}">
              <c16:uniqueId val="{00000000-5AB3-49C9-9556-3DA3754DF82C}"/>
            </c:ext>
          </c:extLst>
        </c:ser>
        <c:dLbls>
          <c:showVal val="1"/>
        </c:dLbls>
        <c:gapWidth val="219"/>
        <c:overlap val="-27"/>
        <c:axId val="158730496"/>
        <c:axId val="158732288"/>
      </c:barChart>
      <c:catAx>
        <c:axId val="158730496"/>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8732288"/>
        <c:crosses val="autoZero"/>
        <c:auto val="1"/>
        <c:lblAlgn val="ctr"/>
        <c:lblOffset val="100"/>
      </c:catAx>
      <c:valAx>
        <c:axId val="158732288"/>
        <c:scaling>
          <c:orientation val="minMax"/>
          <c:max val="5"/>
          <c:min val="2"/>
        </c:scaling>
        <c:axPos val="l"/>
        <c:majorGridlines>
          <c:spPr>
            <a:ln w="9525" cap="flat" cmpd="sng" algn="ctr">
              <a:solidFill>
                <a:schemeClr val="tx1">
                  <a:lumMod val="15000"/>
                  <a:lumOff val="85000"/>
                </a:schemeClr>
              </a:solidFill>
              <a:round/>
            </a:ln>
            <a:effectLst/>
          </c:spPr>
        </c:majorGridlines>
        <c:numFmt formatCode="#,##0.00" sourceLinked="0"/>
        <c:maj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8730496"/>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r>
              <a:rPr lang="en-US" u="sng"/>
              <a:t>Average Score - MAT 101s</a:t>
            </a:r>
          </a:p>
        </c:rich>
      </c:tx>
      <c:spPr>
        <a:noFill/>
        <a:ln>
          <a:noFill/>
        </a:ln>
        <a:effectLst/>
      </c:spPr>
    </c:title>
    <c:plotArea>
      <c:layout/>
      <c:barChart>
        <c:barDir val="col"/>
        <c:grouping val="clustered"/>
        <c:ser>
          <c:idx val="0"/>
          <c:order val="0"/>
          <c:tx>
            <c:strRef>
              <c:f>Graphs!$B$58</c:f>
              <c:strCache>
                <c:ptCount val="1"/>
                <c:pt idx="0">
                  <c:v>Average Score -MAT 101s</c:v>
                </c:pt>
              </c:strCache>
            </c:strRef>
          </c:tx>
          <c:spPr>
            <a:solidFill>
              <a:schemeClr val="accent1"/>
            </a:solidFill>
            <a:ln>
              <a:noFill/>
            </a:ln>
            <a:effectLst/>
          </c:spPr>
          <c:dPt>
            <c:idx val="2"/>
            <c:spPr>
              <a:solidFill>
                <a:schemeClr val="accent6"/>
              </a:solidFill>
              <a:ln>
                <a:noFill/>
              </a:ln>
              <a:effectLst/>
            </c:spPr>
            <c:extLst xmlns:c16r2="http://schemas.microsoft.com/office/drawing/2015/06/chart">
              <c:ext xmlns:c16="http://schemas.microsoft.com/office/drawing/2014/chart" uri="{C3380CC4-5D6E-409C-BE32-E72D297353CC}">
                <c16:uniqueId val="{00000002-65EF-4FB4-86C9-E96BD1375C9B}"/>
              </c:ext>
            </c:extLst>
          </c:dPt>
          <c:dPt>
            <c:idx val="3"/>
            <c:spPr>
              <a:solidFill>
                <a:srgbClr val="FF0000"/>
              </a:solidFill>
              <a:ln>
                <a:noFill/>
              </a:ln>
              <a:effectLst/>
            </c:spPr>
            <c:extLst xmlns:c16r2="http://schemas.microsoft.com/office/drawing/2015/06/chart">
              <c:ext xmlns:c16="http://schemas.microsoft.com/office/drawing/2014/chart" uri="{C3380CC4-5D6E-409C-BE32-E72D297353CC}">
                <c16:uniqueId val="{00000001-65EF-4FB4-86C9-E96BD1375C9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Graphs!$A$59:$A$66</c:f>
              <c:strCache>
                <c:ptCount val="8"/>
                <c:pt idx="0">
                  <c:v>MAT 101-1</c:v>
                </c:pt>
                <c:pt idx="1">
                  <c:v>MAT 101-2</c:v>
                </c:pt>
                <c:pt idx="2">
                  <c:v>MAT 101-3</c:v>
                </c:pt>
                <c:pt idx="3">
                  <c:v>MAT 101-4</c:v>
                </c:pt>
                <c:pt idx="4">
                  <c:v>MAT 101-5</c:v>
                </c:pt>
                <c:pt idx="5">
                  <c:v>MAT 101-6</c:v>
                </c:pt>
                <c:pt idx="6">
                  <c:v>MAT 101-7</c:v>
                </c:pt>
                <c:pt idx="7">
                  <c:v>MAT 101 Overall</c:v>
                </c:pt>
              </c:strCache>
            </c:strRef>
          </c:cat>
          <c:val>
            <c:numRef>
              <c:f>Graphs!$B$59:$B$66</c:f>
              <c:numCache>
                <c:formatCode>General</c:formatCode>
                <c:ptCount val="8"/>
                <c:pt idx="0">
                  <c:v>3.78</c:v>
                </c:pt>
                <c:pt idx="1">
                  <c:v>3.29</c:v>
                </c:pt>
                <c:pt idx="2">
                  <c:v>4.29</c:v>
                </c:pt>
                <c:pt idx="3">
                  <c:v>2.73</c:v>
                </c:pt>
                <c:pt idx="4">
                  <c:v>3.71</c:v>
                </c:pt>
                <c:pt idx="5">
                  <c:v>3.73</c:v>
                </c:pt>
                <c:pt idx="6" formatCode="0.00">
                  <c:v>3.6</c:v>
                </c:pt>
                <c:pt idx="7">
                  <c:v>3.59</c:v>
                </c:pt>
              </c:numCache>
            </c:numRef>
          </c:val>
          <c:extLst xmlns:c16r2="http://schemas.microsoft.com/office/drawing/2015/06/chart">
            <c:ext xmlns:c16="http://schemas.microsoft.com/office/drawing/2014/chart" uri="{C3380CC4-5D6E-409C-BE32-E72D297353CC}">
              <c16:uniqueId val="{00000000-65EF-4FB4-86C9-E96BD1375C9B}"/>
            </c:ext>
          </c:extLst>
        </c:ser>
        <c:dLbls>
          <c:showVal val="1"/>
        </c:dLbls>
        <c:gapWidth val="219"/>
        <c:overlap val="-27"/>
        <c:axId val="158782976"/>
        <c:axId val="158784512"/>
      </c:barChart>
      <c:catAx>
        <c:axId val="158782976"/>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8784512"/>
        <c:crosses val="autoZero"/>
        <c:auto val="1"/>
        <c:lblAlgn val="ctr"/>
        <c:lblOffset val="100"/>
      </c:catAx>
      <c:valAx>
        <c:axId val="158784512"/>
        <c:scaling>
          <c:orientation val="minMax"/>
          <c:min val="2"/>
        </c:scaling>
        <c:axPos val="l"/>
        <c:majorGridlines>
          <c:spPr>
            <a:ln w="9525" cap="flat" cmpd="sng" algn="ctr">
              <a:solidFill>
                <a:schemeClr val="tx1">
                  <a:lumMod val="15000"/>
                  <a:lumOff val="85000"/>
                </a:schemeClr>
              </a:solidFill>
              <a:round/>
            </a:ln>
            <a:effectLst/>
          </c:spPr>
        </c:majorGridlines>
        <c:numFmt formatCode="#,##0.00" sourceLinked="0"/>
        <c:maj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8782976"/>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4" Type="http://schemas.openxmlformats.org/officeDocument/2006/relationships/chart" Target="../charts/chart17.xml"/></Relationships>
</file>

<file path=xl/drawings/_rels/drawing7.xml.rels><?xml version="1.0" encoding="UTF-8" standalone="yes"?>
<Relationships xmlns="http://schemas.openxmlformats.org/package/2006/relationships"><Relationship Id="rId8" Type="http://schemas.openxmlformats.org/officeDocument/2006/relationships/chart" Target="../charts/chart25.xml"/><Relationship Id="rId3" Type="http://schemas.openxmlformats.org/officeDocument/2006/relationships/chart" Target="../charts/chart20.xml"/><Relationship Id="rId7" Type="http://schemas.openxmlformats.org/officeDocument/2006/relationships/chart" Target="../charts/chart24.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 Id="rId9" Type="http://schemas.openxmlformats.org/officeDocument/2006/relationships/chart" Target="../charts/chart26.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19049</xdr:colOff>
      <xdr:row>0</xdr:row>
      <xdr:rowOff>42862</xdr:rowOff>
    </xdr:from>
    <xdr:to>
      <xdr:col>16</xdr:col>
      <xdr:colOff>447675</xdr:colOff>
      <xdr:row>24</xdr:row>
      <xdr:rowOff>179916</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662514</xdr:colOff>
      <xdr:row>27</xdr:row>
      <xdr:rowOff>126999</xdr:rowOff>
    </xdr:from>
    <xdr:to>
      <xdr:col>16</xdr:col>
      <xdr:colOff>539750</xdr:colOff>
      <xdr:row>49</xdr:row>
      <xdr:rowOff>179916</xdr:rowOff>
    </xdr:to>
    <xdr:graphicFrame macro="">
      <xdr:nvGraphicFramePr>
        <xdr:cNvPr id="3" name="Chart 2">
          <a:extLst>
            <a:ext uri="{FF2B5EF4-FFF2-40B4-BE49-F238E27FC236}">
              <a16:creationId xmlns:a16="http://schemas.microsoft.com/office/drawing/2014/main" xmlns=""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30691</xdr:colOff>
      <xdr:row>0</xdr:row>
      <xdr:rowOff>120120</xdr:rowOff>
    </xdr:from>
    <xdr:to>
      <xdr:col>26</xdr:col>
      <xdr:colOff>42333</xdr:colOff>
      <xdr:row>12</xdr:row>
      <xdr:rowOff>33337</xdr:rowOff>
    </xdr:to>
    <xdr:graphicFrame macro="">
      <xdr:nvGraphicFramePr>
        <xdr:cNvPr id="5" name="Chart 4">
          <a:extLst>
            <a:ext uri="{FF2B5EF4-FFF2-40B4-BE49-F238E27FC236}">
              <a16:creationId xmlns:a16="http://schemas.microsoft.com/office/drawing/2014/main" xmlns=""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42332</xdr:colOff>
      <xdr:row>12</xdr:row>
      <xdr:rowOff>152400</xdr:rowOff>
    </xdr:from>
    <xdr:to>
      <xdr:col>26</xdr:col>
      <xdr:colOff>63500</xdr:colOff>
      <xdr:row>25</xdr:row>
      <xdr:rowOff>31750</xdr:rowOff>
    </xdr:to>
    <xdr:graphicFrame macro="">
      <xdr:nvGraphicFramePr>
        <xdr:cNvPr id="6" name="Chart 5">
          <a:extLst>
            <a:ext uri="{FF2B5EF4-FFF2-40B4-BE49-F238E27FC236}">
              <a16:creationId xmlns:a16="http://schemas.microsoft.com/office/drawing/2014/main" xmlns=""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26</xdr:col>
      <xdr:colOff>158749</xdr:colOff>
      <xdr:row>0</xdr:row>
      <xdr:rowOff>120651</xdr:rowOff>
    </xdr:from>
    <xdr:to>
      <xdr:col>35</xdr:col>
      <xdr:colOff>158749</xdr:colOff>
      <xdr:row>12</xdr:row>
      <xdr:rowOff>27518</xdr:rowOff>
    </xdr:to>
    <xdr:graphicFrame macro="">
      <xdr:nvGraphicFramePr>
        <xdr:cNvPr id="7" name="Chart 6">
          <a:extLst>
            <a:ext uri="{FF2B5EF4-FFF2-40B4-BE49-F238E27FC236}">
              <a16:creationId xmlns:a16="http://schemas.microsoft.com/office/drawing/2014/main" xmlns=""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26</xdr:col>
      <xdr:colOff>137583</xdr:colOff>
      <xdr:row>12</xdr:row>
      <xdr:rowOff>162983</xdr:rowOff>
    </xdr:from>
    <xdr:to>
      <xdr:col>35</xdr:col>
      <xdr:colOff>179917</xdr:colOff>
      <xdr:row>24</xdr:row>
      <xdr:rowOff>186266</xdr:rowOff>
    </xdr:to>
    <xdr:graphicFrame macro="">
      <xdr:nvGraphicFramePr>
        <xdr:cNvPr id="8" name="Chart 7">
          <a:extLst>
            <a:ext uri="{FF2B5EF4-FFF2-40B4-BE49-F238E27FC236}">
              <a16:creationId xmlns:a16="http://schemas.microsoft.com/office/drawing/2014/main" xmlns=""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603250</xdr:colOff>
      <xdr:row>37</xdr:row>
      <xdr:rowOff>184150</xdr:rowOff>
    </xdr:from>
    <xdr:to>
      <xdr:col>26</xdr:col>
      <xdr:colOff>31750</xdr:colOff>
      <xdr:row>50</xdr:row>
      <xdr:rowOff>6350</xdr:rowOff>
    </xdr:to>
    <xdr:graphicFrame macro="">
      <xdr:nvGraphicFramePr>
        <xdr:cNvPr id="9" name="Chart 8">
          <a:extLst>
            <a:ext uri="{FF2B5EF4-FFF2-40B4-BE49-F238E27FC236}">
              <a16:creationId xmlns:a16="http://schemas.microsoft.com/office/drawing/2014/main" xmlns=""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26</xdr:col>
      <xdr:colOff>201082</xdr:colOff>
      <xdr:row>38</xdr:row>
      <xdr:rowOff>25399</xdr:rowOff>
    </xdr:from>
    <xdr:to>
      <xdr:col>35</xdr:col>
      <xdr:colOff>317499</xdr:colOff>
      <xdr:row>50</xdr:row>
      <xdr:rowOff>48683</xdr:rowOff>
    </xdr:to>
    <xdr:graphicFrame macro="">
      <xdr:nvGraphicFramePr>
        <xdr:cNvPr id="10" name="Chart 9">
          <a:extLst>
            <a:ext uri="{FF2B5EF4-FFF2-40B4-BE49-F238E27FC236}">
              <a16:creationId xmlns:a16="http://schemas.microsoft.com/office/drawing/2014/main" xmlns=""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21165</xdr:colOff>
      <xdr:row>50</xdr:row>
      <xdr:rowOff>152400</xdr:rowOff>
    </xdr:from>
    <xdr:to>
      <xdr:col>26</xdr:col>
      <xdr:colOff>74082</xdr:colOff>
      <xdr:row>62</xdr:row>
      <xdr:rowOff>186266</xdr:rowOff>
    </xdr:to>
    <xdr:graphicFrame macro="">
      <xdr:nvGraphicFramePr>
        <xdr:cNvPr id="11" name="Chart 10">
          <a:extLst>
            <a:ext uri="{FF2B5EF4-FFF2-40B4-BE49-F238E27FC236}">
              <a16:creationId xmlns:a16="http://schemas.microsoft.com/office/drawing/2014/main" xmlns=""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26</xdr:col>
      <xdr:colOff>179915</xdr:colOff>
      <xdr:row>50</xdr:row>
      <xdr:rowOff>162983</xdr:rowOff>
    </xdr:from>
    <xdr:to>
      <xdr:col>35</xdr:col>
      <xdr:colOff>328082</xdr:colOff>
      <xdr:row>63</xdr:row>
      <xdr:rowOff>6349</xdr:rowOff>
    </xdr:to>
    <xdr:graphicFrame macro="">
      <xdr:nvGraphicFramePr>
        <xdr:cNvPr id="12" name="Chart 11">
          <a:extLst>
            <a:ext uri="{FF2B5EF4-FFF2-40B4-BE49-F238E27FC236}">
              <a16:creationId xmlns:a16="http://schemas.microsoft.com/office/drawing/2014/main" xmlns=""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656168</xdr:colOff>
      <xdr:row>50</xdr:row>
      <xdr:rowOff>84667</xdr:rowOff>
    </xdr:from>
    <xdr:to>
      <xdr:col>16</xdr:col>
      <xdr:colOff>497417</xdr:colOff>
      <xdr:row>76</xdr:row>
      <xdr:rowOff>10584</xdr:rowOff>
    </xdr:to>
    <xdr:graphicFrame macro="">
      <xdr:nvGraphicFramePr>
        <xdr:cNvPr id="20" name="Chart 19">
          <a:extLst>
            <a:ext uri="{FF2B5EF4-FFF2-40B4-BE49-F238E27FC236}">
              <a16:creationId xmlns:a16="http://schemas.microsoft.com/office/drawing/2014/main" xmlns=""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148165</xdr:colOff>
      <xdr:row>1</xdr:row>
      <xdr:rowOff>169334</xdr:rowOff>
    </xdr:from>
    <xdr:to>
      <xdr:col>13</xdr:col>
      <xdr:colOff>148165</xdr:colOff>
      <xdr:row>23</xdr:row>
      <xdr:rowOff>105833</xdr:rowOff>
    </xdr:to>
    <xdr:graphicFrame macro="">
      <xdr:nvGraphicFramePr>
        <xdr:cNvPr id="3" name="Chart 2">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306917</xdr:colOff>
      <xdr:row>12</xdr:row>
      <xdr:rowOff>179917</xdr:rowOff>
    </xdr:from>
    <xdr:to>
      <xdr:col>2</xdr:col>
      <xdr:colOff>31750</xdr:colOff>
      <xdr:row>16</xdr:row>
      <xdr:rowOff>127000</xdr:rowOff>
    </xdr:to>
    <xdr:sp macro="" textlink="">
      <xdr:nvSpPr>
        <xdr:cNvPr id="4" name="Rectangle 3">
          <a:extLst>
            <a:ext uri="{FF2B5EF4-FFF2-40B4-BE49-F238E27FC236}">
              <a16:creationId xmlns:a16="http://schemas.microsoft.com/office/drawing/2014/main" xmlns="" id="{00000000-0008-0000-0200-000004000000}"/>
            </a:ext>
          </a:extLst>
        </xdr:cNvPr>
        <xdr:cNvSpPr/>
      </xdr:nvSpPr>
      <xdr:spPr>
        <a:xfrm>
          <a:off x="13508567" y="19115617"/>
          <a:ext cx="334433" cy="70908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105833</xdr:colOff>
      <xdr:row>10</xdr:row>
      <xdr:rowOff>105834</xdr:rowOff>
    </xdr:from>
    <xdr:to>
      <xdr:col>8</xdr:col>
      <xdr:colOff>84666</xdr:colOff>
      <xdr:row>13</xdr:row>
      <xdr:rowOff>57150</xdr:rowOff>
    </xdr:to>
    <xdr:sp macro="" textlink="">
      <xdr:nvSpPr>
        <xdr:cNvPr id="5" name="Rectangle 4">
          <a:extLst>
            <a:ext uri="{FF2B5EF4-FFF2-40B4-BE49-F238E27FC236}">
              <a16:creationId xmlns:a16="http://schemas.microsoft.com/office/drawing/2014/main" xmlns="" id="{00000000-0008-0000-0200-000005000000}"/>
            </a:ext>
          </a:extLst>
        </xdr:cNvPr>
        <xdr:cNvSpPr/>
      </xdr:nvSpPr>
      <xdr:spPr>
        <a:xfrm>
          <a:off x="3153833" y="2268009"/>
          <a:ext cx="1807633" cy="522816"/>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211667</xdr:colOff>
      <xdr:row>13</xdr:row>
      <xdr:rowOff>200025</xdr:rowOff>
    </xdr:from>
    <xdr:to>
      <xdr:col>11</xdr:col>
      <xdr:colOff>447675</xdr:colOff>
      <xdr:row>17</xdr:row>
      <xdr:rowOff>31751</xdr:rowOff>
    </xdr:to>
    <xdr:sp macro="" textlink="">
      <xdr:nvSpPr>
        <xdr:cNvPr id="6" name="Rectangle 5">
          <a:extLst>
            <a:ext uri="{FF2B5EF4-FFF2-40B4-BE49-F238E27FC236}">
              <a16:creationId xmlns:a16="http://schemas.microsoft.com/office/drawing/2014/main" xmlns="" id="{00000000-0008-0000-0200-000006000000}"/>
            </a:ext>
          </a:extLst>
        </xdr:cNvPr>
        <xdr:cNvSpPr/>
      </xdr:nvSpPr>
      <xdr:spPr>
        <a:xfrm>
          <a:off x="6307667" y="3124200"/>
          <a:ext cx="845608" cy="79375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232834</xdr:colOff>
      <xdr:row>10</xdr:row>
      <xdr:rowOff>127000</xdr:rowOff>
    </xdr:from>
    <xdr:to>
      <xdr:col>12</xdr:col>
      <xdr:colOff>349251</xdr:colOff>
      <xdr:row>13</xdr:row>
      <xdr:rowOff>137584</xdr:rowOff>
    </xdr:to>
    <xdr:sp macro="" textlink="">
      <xdr:nvSpPr>
        <xdr:cNvPr id="7" name="Rectangle 6">
          <a:extLst>
            <a:ext uri="{FF2B5EF4-FFF2-40B4-BE49-F238E27FC236}">
              <a16:creationId xmlns:a16="http://schemas.microsoft.com/office/drawing/2014/main" xmlns="" id="{00000000-0008-0000-0200-000007000000}"/>
            </a:ext>
          </a:extLst>
        </xdr:cNvPr>
        <xdr:cNvSpPr/>
      </xdr:nvSpPr>
      <xdr:spPr>
        <a:xfrm>
          <a:off x="19530484" y="18681700"/>
          <a:ext cx="726017" cy="582084"/>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126999</xdr:colOff>
      <xdr:row>24</xdr:row>
      <xdr:rowOff>35982</xdr:rowOff>
    </xdr:from>
    <xdr:to>
      <xdr:col>13</xdr:col>
      <xdr:colOff>137583</xdr:colOff>
      <xdr:row>46</xdr:row>
      <xdr:rowOff>137582</xdr:rowOff>
    </xdr:to>
    <xdr:graphicFrame macro="">
      <xdr:nvGraphicFramePr>
        <xdr:cNvPr id="8" name="Chart 7">
          <a:extLst>
            <a:ext uri="{FF2B5EF4-FFF2-40B4-BE49-F238E27FC236}">
              <a16:creationId xmlns:a16="http://schemas.microsoft.com/office/drawing/2014/main" xmlns=""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370417</xdr:colOff>
      <xdr:row>36</xdr:row>
      <xdr:rowOff>42335</xdr:rowOff>
    </xdr:from>
    <xdr:to>
      <xdr:col>2</xdr:col>
      <xdr:colOff>95250</xdr:colOff>
      <xdr:row>37</xdr:row>
      <xdr:rowOff>116417</xdr:rowOff>
    </xdr:to>
    <xdr:sp macro="" textlink="">
      <xdr:nvSpPr>
        <xdr:cNvPr id="9" name="Rectangle 8">
          <a:extLst>
            <a:ext uri="{FF2B5EF4-FFF2-40B4-BE49-F238E27FC236}">
              <a16:creationId xmlns:a16="http://schemas.microsoft.com/office/drawing/2014/main" xmlns="" id="{00000000-0008-0000-0200-000009000000}"/>
            </a:ext>
          </a:extLst>
        </xdr:cNvPr>
        <xdr:cNvSpPr/>
      </xdr:nvSpPr>
      <xdr:spPr>
        <a:xfrm>
          <a:off x="13572067" y="23654810"/>
          <a:ext cx="334433" cy="26458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444500</xdr:colOff>
      <xdr:row>35</xdr:row>
      <xdr:rowOff>190501</xdr:rowOff>
    </xdr:from>
    <xdr:to>
      <xdr:col>12</xdr:col>
      <xdr:colOff>95250</xdr:colOff>
      <xdr:row>37</xdr:row>
      <xdr:rowOff>127001</xdr:rowOff>
    </xdr:to>
    <xdr:sp macro="" textlink="">
      <xdr:nvSpPr>
        <xdr:cNvPr id="10" name="Rectangle 9">
          <a:extLst>
            <a:ext uri="{FF2B5EF4-FFF2-40B4-BE49-F238E27FC236}">
              <a16:creationId xmlns:a16="http://schemas.microsoft.com/office/drawing/2014/main" xmlns="" id="{00000000-0008-0000-0200-00000A000000}"/>
            </a:ext>
          </a:extLst>
        </xdr:cNvPr>
        <xdr:cNvSpPr/>
      </xdr:nvSpPr>
      <xdr:spPr>
        <a:xfrm>
          <a:off x="19132550" y="23602951"/>
          <a:ext cx="869950" cy="3270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243416</xdr:colOff>
      <xdr:row>32</xdr:row>
      <xdr:rowOff>42332</xdr:rowOff>
    </xdr:from>
    <xdr:to>
      <xdr:col>12</xdr:col>
      <xdr:colOff>539750</xdr:colOff>
      <xdr:row>34</xdr:row>
      <xdr:rowOff>148167</xdr:rowOff>
    </xdr:to>
    <xdr:sp macro="" textlink="">
      <xdr:nvSpPr>
        <xdr:cNvPr id="11" name="Rectangle 10">
          <a:extLst>
            <a:ext uri="{FF2B5EF4-FFF2-40B4-BE49-F238E27FC236}">
              <a16:creationId xmlns:a16="http://schemas.microsoft.com/office/drawing/2014/main" xmlns="" id="{00000000-0008-0000-0200-00000B000000}"/>
            </a:ext>
          </a:extLst>
        </xdr:cNvPr>
        <xdr:cNvSpPr/>
      </xdr:nvSpPr>
      <xdr:spPr>
        <a:xfrm>
          <a:off x="18931466" y="22873757"/>
          <a:ext cx="1515534" cy="486835"/>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364068</xdr:colOff>
      <xdr:row>34</xdr:row>
      <xdr:rowOff>52917</xdr:rowOff>
    </xdr:from>
    <xdr:to>
      <xdr:col>5</xdr:col>
      <xdr:colOff>359834</xdr:colOff>
      <xdr:row>36</xdr:row>
      <xdr:rowOff>169333</xdr:rowOff>
    </xdr:to>
    <xdr:sp macro="" textlink="">
      <xdr:nvSpPr>
        <xdr:cNvPr id="12" name="Rectangle 11">
          <a:extLst>
            <a:ext uri="{FF2B5EF4-FFF2-40B4-BE49-F238E27FC236}">
              <a16:creationId xmlns:a16="http://schemas.microsoft.com/office/drawing/2014/main" xmlns="" id="{00000000-0008-0000-0200-00000C000000}"/>
            </a:ext>
          </a:extLst>
        </xdr:cNvPr>
        <xdr:cNvSpPr/>
      </xdr:nvSpPr>
      <xdr:spPr>
        <a:xfrm>
          <a:off x="15394518" y="23265342"/>
          <a:ext cx="605366" cy="5164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423334</xdr:colOff>
      <xdr:row>32</xdr:row>
      <xdr:rowOff>105833</xdr:rowOff>
    </xdr:from>
    <xdr:to>
      <xdr:col>7</xdr:col>
      <xdr:colOff>529168</xdr:colOff>
      <xdr:row>35</xdr:row>
      <xdr:rowOff>42334</xdr:rowOff>
    </xdr:to>
    <xdr:sp macro="" textlink="">
      <xdr:nvSpPr>
        <xdr:cNvPr id="13" name="Rectangle 12">
          <a:extLst>
            <a:ext uri="{FF2B5EF4-FFF2-40B4-BE49-F238E27FC236}">
              <a16:creationId xmlns:a16="http://schemas.microsoft.com/office/drawing/2014/main" xmlns="" id="{00000000-0008-0000-0200-00000D000000}"/>
            </a:ext>
          </a:extLst>
        </xdr:cNvPr>
        <xdr:cNvSpPr/>
      </xdr:nvSpPr>
      <xdr:spPr>
        <a:xfrm>
          <a:off x="16063384" y="22937258"/>
          <a:ext cx="1325034" cy="517526"/>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1009650</xdr:colOff>
      <xdr:row>37</xdr:row>
      <xdr:rowOff>176211</xdr:rowOff>
    </xdr:from>
    <xdr:to>
      <xdr:col>6</xdr:col>
      <xdr:colOff>657225</xdr:colOff>
      <xdr:row>56</xdr:row>
      <xdr:rowOff>142874</xdr:rowOff>
    </xdr:to>
    <xdr:graphicFrame macro="">
      <xdr:nvGraphicFramePr>
        <xdr:cNvPr id="2" name="Chart 1">
          <a:extLst>
            <a:ext uri="{FF2B5EF4-FFF2-40B4-BE49-F238E27FC236}">
              <a16:creationId xmlns:a16="http://schemas.microsoft.com/office/drawing/2014/main" xmlns=""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771525</xdr:colOff>
      <xdr:row>53</xdr:row>
      <xdr:rowOff>14287</xdr:rowOff>
    </xdr:from>
    <xdr:to>
      <xdr:col>11</xdr:col>
      <xdr:colOff>466725</xdr:colOff>
      <xdr:row>67</xdr:row>
      <xdr:rowOff>90487</xdr:rowOff>
    </xdr:to>
    <xdr:graphicFrame macro="">
      <xdr:nvGraphicFramePr>
        <xdr:cNvPr id="3" name="Chart 2">
          <a:extLst>
            <a:ext uri="{FF2B5EF4-FFF2-40B4-BE49-F238E27FC236}">
              <a16:creationId xmlns:a16="http://schemas.microsoft.com/office/drawing/2014/main" xmlns=""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638175</xdr:colOff>
      <xdr:row>37</xdr:row>
      <xdr:rowOff>185737</xdr:rowOff>
    </xdr:from>
    <xdr:to>
      <xdr:col>15</xdr:col>
      <xdr:colOff>885825</xdr:colOff>
      <xdr:row>52</xdr:row>
      <xdr:rowOff>71437</xdr:rowOff>
    </xdr:to>
    <xdr:graphicFrame macro="">
      <xdr:nvGraphicFramePr>
        <xdr:cNvPr id="5" name="Chart 4">
          <a:extLst>
            <a:ext uri="{FF2B5EF4-FFF2-40B4-BE49-F238E27FC236}">
              <a16:creationId xmlns:a16="http://schemas.microsoft.com/office/drawing/2014/main" xmlns=""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800100</xdr:colOff>
      <xdr:row>37</xdr:row>
      <xdr:rowOff>166686</xdr:rowOff>
    </xdr:from>
    <xdr:to>
      <xdr:col>11</xdr:col>
      <xdr:colOff>495300</xdr:colOff>
      <xdr:row>52</xdr:row>
      <xdr:rowOff>95249</xdr:rowOff>
    </xdr:to>
    <xdr:graphicFrame macro="">
      <xdr:nvGraphicFramePr>
        <xdr:cNvPr id="6" name="Chart 5">
          <a:extLst>
            <a:ext uri="{FF2B5EF4-FFF2-40B4-BE49-F238E27FC236}">
              <a16:creationId xmlns:a16="http://schemas.microsoft.com/office/drawing/2014/main" xmlns="" id="{00000000-0008-0000-07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504</xdr:row>
      <xdr:rowOff>176213</xdr:rowOff>
    </xdr:from>
    <xdr:ext cx="7596888" cy="2283959"/>
    <xdr:sp macro="" textlink="">
      <xdr:nvSpPr>
        <xdr:cNvPr id="2" name="Rectangle 1">
          <a:extLst>
            <a:ext uri="{FF2B5EF4-FFF2-40B4-BE49-F238E27FC236}">
              <a16:creationId xmlns:a16="http://schemas.microsoft.com/office/drawing/2014/main" xmlns="" id="{00000000-0008-0000-0A00-000002000000}"/>
            </a:ext>
          </a:extLst>
        </xdr:cNvPr>
        <xdr:cNvSpPr/>
      </xdr:nvSpPr>
      <xdr:spPr>
        <a:xfrm>
          <a:off x="0" y="95450025"/>
          <a:ext cx="7596888" cy="2283959"/>
        </a:xfrm>
        <a:prstGeom prst="rect">
          <a:avLst/>
        </a:prstGeom>
        <a:noFill/>
      </xdr:spPr>
      <xdr:txBody>
        <a:bodyPr wrap="none" lIns="91440" tIns="45720" rIns="91440" bIns="45720">
          <a:spAutoFit/>
        </a:bodyPr>
        <a:lstStyle/>
        <a:p>
          <a:pPr algn="ctr"/>
          <a:r>
            <a:rPr lang="en-US" sz="2800" b="1" cap="none" spc="0">
              <a:ln w="22225">
                <a:solidFill>
                  <a:schemeClr val="accent2"/>
                </a:solidFill>
                <a:prstDash val="solid"/>
              </a:ln>
              <a:solidFill>
                <a:schemeClr val="accent2">
                  <a:lumMod val="40000"/>
                  <a:lumOff val="60000"/>
                </a:schemeClr>
              </a:solidFill>
              <a:effectLst/>
            </a:rPr>
            <a:t>Strength and weaknesses</a:t>
          </a:r>
        </a:p>
        <a:p>
          <a:pPr algn="ctr"/>
          <a:r>
            <a:rPr lang="en-US" sz="2800" b="1" cap="none" spc="0">
              <a:ln w="22225">
                <a:solidFill>
                  <a:schemeClr val="accent2"/>
                </a:solidFill>
                <a:prstDash val="solid"/>
              </a:ln>
              <a:solidFill>
                <a:schemeClr val="accent2">
                  <a:lumMod val="40000"/>
                  <a:lumOff val="60000"/>
                </a:schemeClr>
              </a:solidFill>
              <a:effectLst/>
            </a:rPr>
            <a:t>Score distribution</a:t>
          </a:r>
          <a:r>
            <a:rPr lang="en-US" sz="2800" b="1" cap="none" spc="0" baseline="0">
              <a:ln w="22225">
                <a:solidFill>
                  <a:schemeClr val="accent2"/>
                </a:solidFill>
                <a:prstDash val="solid"/>
              </a:ln>
              <a:solidFill>
                <a:schemeClr val="accent2">
                  <a:lumMod val="40000"/>
                  <a:lumOff val="60000"/>
                </a:schemeClr>
              </a:solidFill>
              <a:effectLst/>
            </a:rPr>
            <a:t> per metrics</a:t>
          </a:r>
        </a:p>
        <a:p>
          <a:pPr algn="ctr"/>
          <a:r>
            <a:rPr lang="en-US" sz="2800" b="1" cap="none" spc="0" baseline="0">
              <a:ln w="22225">
                <a:solidFill>
                  <a:schemeClr val="accent2"/>
                </a:solidFill>
                <a:prstDash val="solid"/>
              </a:ln>
              <a:solidFill>
                <a:schemeClr val="accent2">
                  <a:lumMod val="40000"/>
                  <a:lumOff val="60000"/>
                </a:schemeClr>
              </a:solidFill>
              <a:effectLst/>
            </a:rPr>
            <a:t>Score distribution per question</a:t>
          </a:r>
        </a:p>
        <a:p>
          <a:pPr algn="ctr"/>
          <a:r>
            <a:rPr lang="en-US" sz="2800" b="1" cap="none" spc="0" baseline="0">
              <a:ln w="22225">
                <a:solidFill>
                  <a:schemeClr val="accent2"/>
                </a:solidFill>
                <a:prstDash val="solid"/>
              </a:ln>
              <a:solidFill>
                <a:schemeClr val="accent2">
                  <a:lumMod val="40000"/>
                  <a:lumOff val="60000"/>
                </a:schemeClr>
              </a:solidFill>
              <a:effectLst/>
            </a:rPr>
            <a:t>Story (VOC) data shows  since no qualitative data </a:t>
          </a:r>
        </a:p>
        <a:p>
          <a:pPr algn="ctr"/>
          <a:endParaRPr lang="en-US" sz="28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485</xdr:row>
      <xdr:rowOff>176213</xdr:rowOff>
    </xdr:from>
    <xdr:ext cx="7596888" cy="2283959"/>
    <xdr:sp macro="" textlink="">
      <xdr:nvSpPr>
        <xdr:cNvPr id="2" name="Rectangle 1">
          <a:extLst>
            <a:ext uri="{FF2B5EF4-FFF2-40B4-BE49-F238E27FC236}">
              <a16:creationId xmlns:a16="http://schemas.microsoft.com/office/drawing/2014/main" xmlns="" id="{00000000-0008-0000-0B00-000002000000}"/>
            </a:ext>
          </a:extLst>
        </xdr:cNvPr>
        <xdr:cNvSpPr/>
      </xdr:nvSpPr>
      <xdr:spPr>
        <a:xfrm>
          <a:off x="0" y="95450025"/>
          <a:ext cx="7596888" cy="2283959"/>
        </a:xfrm>
        <a:prstGeom prst="rect">
          <a:avLst/>
        </a:prstGeom>
        <a:noFill/>
      </xdr:spPr>
      <xdr:txBody>
        <a:bodyPr wrap="none" lIns="91440" tIns="45720" rIns="91440" bIns="45720">
          <a:spAutoFit/>
        </a:bodyPr>
        <a:lstStyle/>
        <a:p>
          <a:pPr algn="ctr"/>
          <a:r>
            <a:rPr lang="en-US" sz="2800" b="1" cap="none" spc="0">
              <a:ln w="22225">
                <a:solidFill>
                  <a:schemeClr val="accent2"/>
                </a:solidFill>
                <a:prstDash val="solid"/>
              </a:ln>
              <a:solidFill>
                <a:schemeClr val="accent2">
                  <a:lumMod val="40000"/>
                  <a:lumOff val="60000"/>
                </a:schemeClr>
              </a:solidFill>
              <a:effectLst/>
            </a:rPr>
            <a:t>Strength and weaknesses</a:t>
          </a:r>
        </a:p>
        <a:p>
          <a:pPr algn="ctr"/>
          <a:r>
            <a:rPr lang="en-US" sz="2800" b="1" cap="none" spc="0">
              <a:ln w="22225">
                <a:solidFill>
                  <a:schemeClr val="accent2"/>
                </a:solidFill>
                <a:prstDash val="solid"/>
              </a:ln>
              <a:solidFill>
                <a:schemeClr val="accent2">
                  <a:lumMod val="40000"/>
                  <a:lumOff val="60000"/>
                </a:schemeClr>
              </a:solidFill>
              <a:effectLst/>
            </a:rPr>
            <a:t>Score distribution</a:t>
          </a:r>
          <a:r>
            <a:rPr lang="en-US" sz="2800" b="1" cap="none" spc="0" baseline="0">
              <a:ln w="22225">
                <a:solidFill>
                  <a:schemeClr val="accent2"/>
                </a:solidFill>
                <a:prstDash val="solid"/>
              </a:ln>
              <a:solidFill>
                <a:schemeClr val="accent2">
                  <a:lumMod val="40000"/>
                  <a:lumOff val="60000"/>
                </a:schemeClr>
              </a:solidFill>
              <a:effectLst/>
            </a:rPr>
            <a:t> per metrics</a:t>
          </a:r>
        </a:p>
        <a:p>
          <a:pPr algn="ctr"/>
          <a:r>
            <a:rPr lang="en-US" sz="2800" b="1" cap="none" spc="0" baseline="0">
              <a:ln w="22225">
                <a:solidFill>
                  <a:schemeClr val="accent2"/>
                </a:solidFill>
                <a:prstDash val="solid"/>
              </a:ln>
              <a:solidFill>
                <a:schemeClr val="accent2">
                  <a:lumMod val="40000"/>
                  <a:lumOff val="60000"/>
                </a:schemeClr>
              </a:solidFill>
              <a:effectLst/>
            </a:rPr>
            <a:t>Score distribution per question</a:t>
          </a:r>
        </a:p>
        <a:p>
          <a:pPr algn="ctr"/>
          <a:r>
            <a:rPr lang="en-US" sz="2800" b="1" cap="none" spc="0" baseline="0">
              <a:ln w="22225">
                <a:solidFill>
                  <a:schemeClr val="accent2"/>
                </a:solidFill>
                <a:prstDash val="solid"/>
              </a:ln>
              <a:solidFill>
                <a:schemeClr val="accent2">
                  <a:lumMod val="40000"/>
                  <a:lumOff val="60000"/>
                </a:schemeClr>
              </a:solidFill>
              <a:effectLst/>
            </a:rPr>
            <a:t>Story (VOC) data shows  since no qualitative data </a:t>
          </a:r>
        </a:p>
        <a:p>
          <a:pPr algn="ctr"/>
          <a:endParaRPr lang="en-US" sz="28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488</xdr:row>
      <xdr:rowOff>176213</xdr:rowOff>
    </xdr:from>
    <xdr:ext cx="7596888" cy="2283959"/>
    <xdr:sp macro="" textlink="">
      <xdr:nvSpPr>
        <xdr:cNvPr id="2" name="Rectangle 1">
          <a:extLst>
            <a:ext uri="{FF2B5EF4-FFF2-40B4-BE49-F238E27FC236}">
              <a16:creationId xmlns:a16="http://schemas.microsoft.com/office/drawing/2014/main" xmlns="" id="{00000000-0008-0000-0C00-000002000000}"/>
            </a:ext>
          </a:extLst>
        </xdr:cNvPr>
        <xdr:cNvSpPr/>
      </xdr:nvSpPr>
      <xdr:spPr>
        <a:xfrm>
          <a:off x="0" y="95450025"/>
          <a:ext cx="7596888" cy="2283959"/>
        </a:xfrm>
        <a:prstGeom prst="rect">
          <a:avLst/>
        </a:prstGeom>
        <a:noFill/>
      </xdr:spPr>
      <xdr:txBody>
        <a:bodyPr wrap="none" lIns="91440" tIns="45720" rIns="91440" bIns="45720">
          <a:spAutoFit/>
        </a:bodyPr>
        <a:lstStyle/>
        <a:p>
          <a:pPr algn="ctr"/>
          <a:r>
            <a:rPr lang="en-US" sz="2800" b="1" cap="none" spc="0">
              <a:ln w="22225">
                <a:solidFill>
                  <a:schemeClr val="accent2"/>
                </a:solidFill>
                <a:prstDash val="solid"/>
              </a:ln>
              <a:solidFill>
                <a:schemeClr val="accent2">
                  <a:lumMod val="40000"/>
                  <a:lumOff val="60000"/>
                </a:schemeClr>
              </a:solidFill>
              <a:effectLst/>
            </a:rPr>
            <a:t>Strength and weaknesses</a:t>
          </a:r>
        </a:p>
        <a:p>
          <a:pPr algn="ctr"/>
          <a:r>
            <a:rPr lang="en-US" sz="2800" b="1" cap="none" spc="0">
              <a:ln w="22225">
                <a:solidFill>
                  <a:schemeClr val="accent2"/>
                </a:solidFill>
                <a:prstDash val="solid"/>
              </a:ln>
              <a:solidFill>
                <a:schemeClr val="accent2">
                  <a:lumMod val="40000"/>
                  <a:lumOff val="60000"/>
                </a:schemeClr>
              </a:solidFill>
              <a:effectLst/>
            </a:rPr>
            <a:t>Score distribution</a:t>
          </a:r>
          <a:r>
            <a:rPr lang="en-US" sz="2800" b="1" cap="none" spc="0" baseline="0">
              <a:ln w="22225">
                <a:solidFill>
                  <a:schemeClr val="accent2"/>
                </a:solidFill>
                <a:prstDash val="solid"/>
              </a:ln>
              <a:solidFill>
                <a:schemeClr val="accent2">
                  <a:lumMod val="40000"/>
                  <a:lumOff val="60000"/>
                </a:schemeClr>
              </a:solidFill>
              <a:effectLst/>
            </a:rPr>
            <a:t> per metrics</a:t>
          </a:r>
        </a:p>
        <a:p>
          <a:pPr algn="ctr"/>
          <a:r>
            <a:rPr lang="en-US" sz="2800" b="1" cap="none" spc="0" baseline="0">
              <a:ln w="22225">
                <a:solidFill>
                  <a:schemeClr val="accent2"/>
                </a:solidFill>
                <a:prstDash val="solid"/>
              </a:ln>
              <a:solidFill>
                <a:schemeClr val="accent2">
                  <a:lumMod val="40000"/>
                  <a:lumOff val="60000"/>
                </a:schemeClr>
              </a:solidFill>
              <a:effectLst/>
            </a:rPr>
            <a:t>Score distribution per question</a:t>
          </a:r>
        </a:p>
        <a:p>
          <a:pPr algn="ctr"/>
          <a:r>
            <a:rPr lang="en-US" sz="2800" b="1" cap="none" spc="0" baseline="0">
              <a:ln w="22225">
                <a:solidFill>
                  <a:schemeClr val="accent2"/>
                </a:solidFill>
                <a:prstDash val="solid"/>
              </a:ln>
              <a:solidFill>
                <a:schemeClr val="accent2">
                  <a:lumMod val="40000"/>
                  <a:lumOff val="60000"/>
                </a:schemeClr>
              </a:solidFill>
              <a:effectLst/>
            </a:rPr>
            <a:t>Story (VOC) data shows  since no qualitative data </a:t>
          </a:r>
        </a:p>
        <a:p>
          <a:pPr algn="ctr"/>
          <a:endParaRPr lang="en-US" sz="28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38099</xdr:colOff>
      <xdr:row>40</xdr:row>
      <xdr:rowOff>152399</xdr:rowOff>
    </xdr:from>
    <xdr:to>
      <xdr:col>2</xdr:col>
      <xdr:colOff>542925</xdr:colOff>
      <xdr:row>40</xdr:row>
      <xdr:rowOff>3800475</xdr:rowOff>
    </xdr:to>
    <xdr:graphicFrame macro="">
      <xdr:nvGraphicFramePr>
        <xdr:cNvPr id="2" name="Chart 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2</xdr:col>
      <xdr:colOff>533400</xdr:colOff>
      <xdr:row>56</xdr:row>
      <xdr:rowOff>4276725</xdr:rowOff>
    </xdr:to>
    <xdr:graphicFrame macro="">
      <xdr:nvGraphicFramePr>
        <xdr:cNvPr id="3" name="Chart 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571500</xdr:colOff>
      <xdr:row>56</xdr:row>
      <xdr:rowOff>2238375</xdr:rowOff>
    </xdr:from>
    <xdr:to>
      <xdr:col>1</xdr:col>
      <xdr:colOff>172508</xdr:colOff>
      <xdr:row>56</xdr:row>
      <xdr:rowOff>3019425</xdr:rowOff>
    </xdr:to>
    <xdr:sp macro="" textlink="">
      <xdr:nvSpPr>
        <xdr:cNvPr id="4" name="Rectangle 3">
          <a:extLst>
            <a:ext uri="{FF2B5EF4-FFF2-40B4-BE49-F238E27FC236}">
              <a16:creationId xmlns:a16="http://schemas.microsoft.com/office/drawing/2014/main" xmlns="" id="{00000000-0008-0000-0D00-000004000000}"/>
            </a:ext>
          </a:extLst>
        </xdr:cNvPr>
        <xdr:cNvSpPr/>
      </xdr:nvSpPr>
      <xdr:spPr>
        <a:xfrm>
          <a:off x="571500" y="17383125"/>
          <a:ext cx="353483" cy="7810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1647825</xdr:colOff>
      <xdr:row>56</xdr:row>
      <xdr:rowOff>1828800</xdr:rowOff>
    </xdr:from>
    <xdr:to>
      <xdr:col>1</xdr:col>
      <xdr:colOff>3455458</xdr:colOff>
      <xdr:row>56</xdr:row>
      <xdr:rowOff>2370666</xdr:rowOff>
    </xdr:to>
    <xdr:sp macro="" textlink="">
      <xdr:nvSpPr>
        <xdr:cNvPr id="5" name="Rectangle 4">
          <a:extLst>
            <a:ext uri="{FF2B5EF4-FFF2-40B4-BE49-F238E27FC236}">
              <a16:creationId xmlns:a16="http://schemas.microsoft.com/office/drawing/2014/main" xmlns="" id="{00000000-0008-0000-0D00-000005000000}"/>
            </a:ext>
          </a:extLst>
        </xdr:cNvPr>
        <xdr:cNvSpPr/>
      </xdr:nvSpPr>
      <xdr:spPr>
        <a:xfrm>
          <a:off x="2400300" y="16973550"/>
          <a:ext cx="1807633" cy="541866"/>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4429125</xdr:colOff>
      <xdr:row>56</xdr:row>
      <xdr:rowOff>2600325</xdr:rowOff>
    </xdr:from>
    <xdr:to>
      <xdr:col>1</xdr:col>
      <xdr:colOff>5274733</xdr:colOff>
      <xdr:row>56</xdr:row>
      <xdr:rowOff>3067050</xdr:rowOff>
    </xdr:to>
    <xdr:sp macro="" textlink="">
      <xdr:nvSpPr>
        <xdr:cNvPr id="6" name="Rectangle 5">
          <a:extLst>
            <a:ext uri="{FF2B5EF4-FFF2-40B4-BE49-F238E27FC236}">
              <a16:creationId xmlns:a16="http://schemas.microsoft.com/office/drawing/2014/main" xmlns="" id="{00000000-0008-0000-0D00-000006000000}"/>
            </a:ext>
          </a:extLst>
        </xdr:cNvPr>
        <xdr:cNvSpPr/>
      </xdr:nvSpPr>
      <xdr:spPr>
        <a:xfrm>
          <a:off x="5181600" y="17745075"/>
          <a:ext cx="645583" cy="4667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4924425</xdr:colOff>
      <xdr:row>56</xdr:row>
      <xdr:rowOff>1828800</xdr:rowOff>
    </xdr:from>
    <xdr:to>
      <xdr:col>2</xdr:col>
      <xdr:colOff>202142</xdr:colOff>
      <xdr:row>56</xdr:row>
      <xdr:rowOff>2468034</xdr:rowOff>
    </xdr:to>
    <xdr:sp macro="" textlink="">
      <xdr:nvSpPr>
        <xdr:cNvPr id="7" name="Rectangle 6">
          <a:extLst>
            <a:ext uri="{FF2B5EF4-FFF2-40B4-BE49-F238E27FC236}">
              <a16:creationId xmlns:a16="http://schemas.microsoft.com/office/drawing/2014/main" xmlns="" id="{00000000-0008-0000-0D00-000007000000}"/>
            </a:ext>
          </a:extLst>
        </xdr:cNvPr>
        <xdr:cNvSpPr/>
      </xdr:nvSpPr>
      <xdr:spPr>
        <a:xfrm>
          <a:off x="5676900" y="16973550"/>
          <a:ext cx="354542" cy="639234"/>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xdr:colOff>
      <xdr:row>111</xdr:row>
      <xdr:rowOff>161925</xdr:rowOff>
    </xdr:from>
    <xdr:to>
      <xdr:col>4</xdr:col>
      <xdr:colOff>28576</xdr:colOff>
      <xdr:row>111</xdr:row>
      <xdr:rowOff>4343400</xdr:rowOff>
    </xdr:to>
    <xdr:graphicFrame macro="">
      <xdr:nvGraphicFramePr>
        <xdr:cNvPr id="8" name="Chart 7">
          <a:extLst>
            <a:ext uri="{FF2B5EF4-FFF2-40B4-BE49-F238E27FC236}">
              <a16:creationId xmlns:a16="http://schemas.microsoft.com/office/drawing/2014/main" xmlns=""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114</xdr:row>
      <xdr:rowOff>123826</xdr:rowOff>
    </xdr:from>
    <xdr:to>
      <xdr:col>4</xdr:col>
      <xdr:colOff>57149</xdr:colOff>
      <xdr:row>114</xdr:row>
      <xdr:rowOff>4733925</xdr:rowOff>
    </xdr:to>
    <xdr:graphicFrame macro="">
      <xdr:nvGraphicFramePr>
        <xdr:cNvPr id="9" name="Chart 8">
          <a:extLst>
            <a:ext uri="{FF2B5EF4-FFF2-40B4-BE49-F238E27FC236}">
              <a16:creationId xmlns:a16="http://schemas.microsoft.com/office/drawing/2014/main" xmlns=""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190</xdr:row>
      <xdr:rowOff>0</xdr:rowOff>
    </xdr:from>
    <xdr:to>
      <xdr:col>3</xdr:col>
      <xdr:colOff>942975</xdr:colOff>
      <xdr:row>192</xdr:row>
      <xdr:rowOff>161925</xdr:rowOff>
    </xdr:to>
    <xdr:graphicFrame macro="">
      <xdr:nvGraphicFramePr>
        <xdr:cNvPr id="10" name="Chart 9">
          <a:extLst>
            <a:ext uri="{FF2B5EF4-FFF2-40B4-BE49-F238E27FC236}">
              <a16:creationId xmlns:a16="http://schemas.microsoft.com/office/drawing/2014/main" xmlns=""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523875</xdr:colOff>
      <xdr:row>190</xdr:row>
      <xdr:rowOff>1895475</xdr:rowOff>
    </xdr:from>
    <xdr:to>
      <xdr:col>1</xdr:col>
      <xdr:colOff>124883</xdr:colOff>
      <xdr:row>190</xdr:row>
      <xdr:rowOff>2160057</xdr:rowOff>
    </xdr:to>
    <xdr:sp macro="" textlink="">
      <xdr:nvSpPr>
        <xdr:cNvPr id="11" name="Rectangle 10">
          <a:extLst>
            <a:ext uri="{FF2B5EF4-FFF2-40B4-BE49-F238E27FC236}">
              <a16:creationId xmlns:a16="http://schemas.microsoft.com/office/drawing/2014/main" xmlns="" id="{00000000-0008-0000-0D00-00000B000000}"/>
            </a:ext>
          </a:extLst>
        </xdr:cNvPr>
        <xdr:cNvSpPr/>
      </xdr:nvSpPr>
      <xdr:spPr>
        <a:xfrm>
          <a:off x="523875" y="57692925"/>
          <a:ext cx="353483" cy="26458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1847850</xdr:colOff>
      <xdr:row>190</xdr:row>
      <xdr:rowOff>1704975</xdr:rowOff>
    </xdr:from>
    <xdr:to>
      <xdr:col>1</xdr:col>
      <xdr:colOff>2453216</xdr:colOff>
      <xdr:row>190</xdr:row>
      <xdr:rowOff>2211916</xdr:rowOff>
    </xdr:to>
    <xdr:sp macro="" textlink="">
      <xdr:nvSpPr>
        <xdr:cNvPr id="12" name="Rectangle 11">
          <a:extLst>
            <a:ext uri="{FF2B5EF4-FFF2-40B4-BE49-F238E27FC236}">
              <a16:creationId xmlns:a16="http://schemas.microsoft.com/office/drawing/2014/main" xmlns="" id="{00000000-0008-0000-0D00-00000C000000}"/>
            </a:ext>
          </a:extLst>
        </xdr:cNvPr>
        <xdr:cNvSpPr/>
      </xdr:nvSpPr>
      <xdr:spPr>
        <a:xfrm>
          <a:off x="2600325" y="57502425"/>
          <a:ext cx="605366" cy="50694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400050</xdr:colOff>
      <xdr:row>190</xdr:row>
      <xdr:rowOff>1943100</xdr:rowOff>
    </xdr:from>
    <xdr:to>
      <xdr:col>2</xdr:col>
      <xdr:colOff>1270000</xdr:colOff>
      <xdr:row>190</xdr:row>
      <xdr:rowOff>2270125</xdr:rowOff>
    </xdr:to>
    <xdr:sp macro="" textlink="">
      <xdr:nvSpPr>
        <xdr:cNvPr id="13" name="Rectangle 12">
          <a:extLst>
            <a:ext uri="{FF2B5EF4-FFF2-40B4-BE49-F238E27FC236}">
              <a16:creationId xmlns:a16="http://schemas.microsoft.com/office/drawing/2014/main" xmlns="" id="{00000000-0008-0000-0D00-00000D000000}"/>
            </a:ext>
          </a:extLst>
        </xdr:cNvPr>
        <xdr:cNvSpPr/>
      </xdr:nvSpPr>
      <xdr:spPr>
        <a:xfrm>
          <a:off x="6229350" y="57740550"/>
          <a:ext cx="717550" cy="3270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2562225</xdr:colOff>
      <xdr:row>190</xdr:row>
      <xdr:rowOff>1428750</xdr:rowOff>
    </xdr:from>
    <xdr:to>
      <xdr:col>1</xdr:col>
      <xdr:colOff>3887259</xdr:colOff>
      <xdr:row>190</xdr:row>
      <xdr:rowOff>1841501</xdr:rowOff>
    </xdr:to>
    <xdr:sp macro="" textlink="">
      <xdr:nvSpPr>
        <xdr:cNvPr id="14" name="Rectangle 13">
          <a:extLst>
            <a:ext uri="{FF2B5EF4-FFF2-40B4-BE49-F238E27FC236}">
              <a16:creationId xmlns:a16="http://schemas.microsoft.com/office/drawing/2014/main" xmlns="" id="{00000000-0008-0000-0D00-00000E000000}"/>
            </a:ext>
          </a:extLst>
        </xdr:cNvPr>
        <xdr:cNvSpPr/>
      </xdr:nvSpPr>
      <xdr:spPr>
        <a:xfrm>
          <a:off x="3314700" y="57226200"/>
          <a:ext cx="1325034" cy="41275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409575</xdr:colOff>
      <xdr:row>190</xdr:row>
      <xdr:rowOff>1343025</xdr:rowOff>
    </xdr:from>
    <xdr:to>
      <xdr:col>3</xdr:col>
      <xdr:colOff>420159</xdr:colOff>
      <xdr:row>190</xdr:row>
      <xdr:rowOff>1698626</xdr:rowOff>
    </xdr:to>
    <xdr:sp macro="" textlink="">
      <xdr:nvSpPr>
        <xdr:cNvPr id="15" name="Rectangle 14">
          <a:extLst>
            <a:ext uri="{FF2B5EF4-FFF2-40B4-BE49-F238E27FC236}">
              <a16:creationId xmlns:a16="http://schemas.microsoft.com/office/drawing/2014/main" xmlns="" id="{00000000-0008-0000-0D00-00000F000000}"/>
            </a:ext>
          </a:extLst>
        </xdr:cNvPr>
        <xdr:cNvSpPr/>
      </xdr:nvSpPr>
      <xdr:spPr>
        <a:xfrm>
          <a:off x="6238875" y="57140475"/>
          <a:ext cx="1125009" cy="35560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120</xdr:row>
      <xdr:rowOff>76200</xdr:rowOff>
    </xdr:from>
    <xdr:to>
      <xdr:col>1</xdr:col>
      <xdr:colOff>4676775</xdr:colOff>
      <xdr:row>136</xdr:row>
      <xdr:rowOff>209550</xdr:rowOff>
    </xdr:to>
    <xdr:graphicFrame macro="">
      <xdr:nvGraphicFramePr>
        <xdr:cNvPr id="16" name="Chart 15">
          <a:extLst>
            <a:ext uri="{FF2B5EF4-FFF2-40B4-BE49-F238E27FC236}">
              <a16:creationId xmlns:a16="http://schemas.microsoft.com/office/drawing/2014/main" xmlns="" id="{00000000-0008-0000-0D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238125</xdr:colOff>
      <xdr:row>120</xdr:row>
      <xdr:rowOff>104776</xdr:rowOff>
    </xdr:from>
    <xdr:to>
      <xdr:col>16</xdr:col>
      <xdr:colOff>581025</xdr:colOff>
      <xdr:row>134</xdr:row>
      <xdr:rowOff>66676</xdr:rowOff>
    </xdr:to>
    <xdr:graphicFrame macro="">
      <xdr:nvGraphicFramePr>
        <xdr:cNvPr id="17" name="Chart 16">
          <a:extLst>
            <a:ext uri="{FF2B5EF4-FFF2-40B4-BE49-F238E27FC236}">
              <a16:creationId xmlns:a16="http://schemas.microsoft.com/office/drawing/2014/main" xmlns="" id="{00000000-0008-0000-0D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847725</xdr:colOff>
      <xdr:row>120</xdr:row>
      <xdr:rowOff>104774</xdr:rowOff>
    </xdr:from>
    <xdr:to>
      <xdr:col>10</xdr:col>
      <xdr:colOff>152400</xdr:colOff>
      <xdr:row>134</xdr:row>
      <xdr:rowOff>76199</xdr:rowOff>
    </xdr:to>
    <xdr:graphicFrame macro="">
      <xdr:nvGraphicFramePr>
        <xdr:cNvPr id="18" name="Chart 17">
          <a:extLst>
            <a:ext uri="{FF2B5EF4-FFF2-40B4-BE49-F238E27FC236}">
              <a16:creationId xmlns:a16="http://schemas.microsoft.com/office/drawing/2014/main" xmlns="" id="{00000000-0008-0000-0D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4819649</xdr:colOff>
      <xdr:row>120</xdr:row>
      <xdr:rowOff>76199</xdr:rowOff>
    </xdr:from>
    <xdr:to>
      <xdr:col>5</xdr:col>
      <xdr:colOff>809625</xdr:colOff>
      <xdr:row>134</xdr:row>
      <xdr:rowOff>47624</xdr:rowOff>
    </xdr:to>
    <xdr:graphicFrame macro="">
      <xdr:nvGraphicFramePr>
        <xdr:cNvPr id="19" name="Chart 18">
          <a:extLst>
            <a:ext uri="{FF2B5EF4-FFF2-40B4-BE49-F238E27FC236}">
              <a16:creationId xmlns:a16="http://schemas.microsoft.com/office/drawing/2014/main" xmlns="" id="{00000000-0008-0000-0D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8</xdr:col>
      <xdr:colOff>0</xdr:colOff>
      <xdr:row>0</xdr:row>
      <xdr:rowOff>4</xdr:rowOff>
    </xdr:from>
    <xdr:ext cx="2091342" cy="937629"/>
    <xdr:sp macro="" textlink="">
      <xdr:nvSpPr>
        <xdr:cNvPr id="2" name="Rectangle 1">
          <a:extLst>
            <a:ext uri="{FF2B5EF4-FFF2-40B4-BE49-F238E27FC236}">
              <a16:creationId xmlns:a16="http://schemas.microsoft.com/office/drawing/2014/main" xmlns="" id="{00000000-0008-0000-0E00-000002000000}"/>
            </a:ext>
          </a:extLst>
        </xdr:cNvPr>
        <xdr:cNvSpPr/>
      </xdr:nvSpPr>
      <xdr:spPr>
        <a:xfrm>
          <a:off x="7439025" y="4"/>
          <a:ext cx="2091342" cy="937629"/>
        </a:xfrm>
        <a:prstGeom prst="rect">
          <a:avLst/>
        </a:prstGeom>
        <a:noFill/>
      </xdr:spPr>
      <xdr:txBody>
        <a:bodyPr wrap="non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a:t>
          </a:r>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Yuka Delkamp" refreshedDate="44896.632692824074" createdVersion="8" refreshedVersion="8" minRefreshableVersion="3" recordCount="67">
  <cacheSource type="worksheet">
    <worksheetSource ref="A3:N66" sheet="2. Priority Combined"/>
  </cacheSource>
  <cacheFields count="14">
    <cacheField name="Class Code" numFmtId="0">
      <sharedItems/>
    </cacheField>
    <cacheField name="Section" numFmtId="0">
      <sharedItems containsSemiMixedTypes="0" containsString="0" containsNumber="1" containsInteger="1" minValue="1" maxValue="7"/>
    </cacheField>
    <cacheField name="#" numFmtId="0">
      <sharedItems/>
    </cacheField>
    <cacheField name="Question/Description" numFmtId="0">
      <sharedItems/>
    </cacheField>
    <cacheField name="Core Subject Matter" numFmtId="0">
      <sharedItems count="6">
        <s v="Library"/>
        <s v="Faculty"/>
        <s v="Online"/>
        <s v="Overall"/>
        <s v="Christianity"/>
        <s v="Computer Lab"/>
      </sharedItems>
    </cacheField>
    <cacheField name="5 - EXTREMELY WELL/STRONGLY AGREE/VERY SATISFIED" numFmtId="164">
      <sharedItems containsSemiMixedTypes="0" containsString="0" containsNumber="1" minValue="0" maxValue="0.5"/>
    </cacheField>
    <cacheField name="4-SOMEWHAT WELL/AGREE/SOMEWHAT SATISFIED" numFmtId="164">
      <sharedItems containsSemiMixedTypes="0" containsString="0" containsNumber="1" minValue="0" maxValue="0.53846153846153844"/>
    </cacheField>
    <cacheField name="3-NEUTRAL/NEITHER NOR" numFmtId="164">
      <sharedItems containsSemiMixedTypes="0" containsString="0" containsNumber="1" minValue="0" maxValue="1"/>
    </cacheField>
    <cacheField name="2-SOMEWHAT NOT WELL/DISAGREE/SOMEAHT DISSATISFIED" numFmtId="164">
      <sharedItems containsSemiMixedTypes="0" containsString="0" containsNumber="1" minValue="0" maxValue="1"/>
    </cacheField>
    <cacheField name="1 - EXTREMELY NOT WELL/STRONGLY DISAGREE/VERY DISSATISFIED" numFmtId="164">
      <sharedItems containsSemiMixedTypes="0" containsString="0" containsNumber="1" minValue="0" maxValue="1"/>
    </cacheField>
    <cacheField name="Respondents Total" numFmtId="0">
      <sharedItems containsSemiMixedTypes="0" containsString="0" containsNumber="1" minValue="0.99999999999999989" maxValue="1"/>
    </cacheField>
    <cacheField name="Number Invited" numFmtId="0">
      <sharedItems containsSemiMixedTypes="0" containsString="0" containsNumber="1" containsInteger="1" minValue="8" maxValue="44"/>
    </cacheField>
    <cacheField name="Participation Rate (%)" numFmtId="164">
      <sharedItems containsSemiMixedTypes="0" containsString="0" containsNumber="1" minValue="2.2727272727272728E-2" maxValue="0.125"/>
    </cacheField>
    <cacheField name="Average Score" numFmtId="43">
      <sharedItems containsSemiMixedTypes="0" containsString="0" containsNumber="1" minValue="1" maxValue="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Yuka Delkamp" refreshedDate="44896.654864930555" createdVersion="8" refreshedVersion="8" minRefreshableVersion="3" recordCount="74">
  <cacheSource type="worksheet">
    <worksheetSource ref="A73:N143" sheet="2. Priority Combined"/>
  </cacheSource>
  <cacheFields count="14">
    <cacheField name="Class Code" numFmtId="0">
      <sharedItems/>
    </cacheField>
    <cacheField name="Section" numFmtId="0">
      <sharedItems containsSemiMixedTypes="0" containsString="0" containsNumber="1" containsInteger="1" minValue="1" maxValue="7"/>
    </cacheField>
    <cacheField name="#" numFmtId="0">
      <sharedItems/>
    </cacheField>
    <cacheField name="Question/Description" numFmtId="0">
      <sharedItems/>
    </cacheField>
    <cacheField name="Core Subject Matter" numFmtId="0">
      <sharedItems count="6">
        <s v="Christianity"/>
        <s v="Computer Lab"/>
        <s v="Faculty"/>
        <s v="Library"/>
        <s v="Online"/>
        <s v="Overall"/>
      </sharedItems>
    </cacheField>
    <cacheField name="5 - EXTREMELY WELL/STRONGLY AGREE/VERY SATISFIED" numFmtId="164">
      <sharedItems/>
    </cacheField>
    <cacheField name="4-SOMEWHAT WELL/AGREE/SOMEWHAT SATISFIED" numFmtId="164">
      <sharedItems containsSemiMixedTypes="0" containsString="0" containsNumber="1" minValue="0" maxValue="0.375"/>
    </cacheField>
    <cacheField name="3-NEUTRAL/NEITHER NOR" numFmtId="164">
      <sharedItems containsSemiMixedTypes="0" containsString="0" containsNumber="1" minValue="0.375" maxValue="1"/>
    </cacheField>
    <cacheField name="2-SOMEWHAT NOT WELL/DISAGREE/SOMEAHT DISSATISFIED" numFmtId="164">
      <sharedItems containsSemiMixedTypes="0" containsString="0" containsNumber="1" minValue="0" maxValue="0.33333333333333331"/>
    </cacheField>
    <cacheField name="1 - EXTREMELY NOT WELL/STRONGLY DISAGREE/VERY DISSATISFIED" numFmtId="164">
      <sharedItems containsSemiMixedTypes="0" containsString="0" containsNumber="1" minValue="0" maxValue="0.16666666666666666"/>
    </cacheField>
    <cacheField name="Respondents Total" numFmtId="0">
      <sharedItems containsSemiMixedTypes="0" containsString="0" containsNumber="1" minValue="0.99999999999999989" maxValue="1"/>
    </cacheField>
    <cacheField name="Number Invited" numFmtId="0">
      <sharedItems containsSemiMixedTypes="0" containsString="0" containsNumber="1" containsInteger="1" minValue="8" maxValue="44"/>
    </cacheField>
    <cacheField name="Participation Rate (%)" numFmtId="164">
      <sharedItems containsSemiMixedTypes="0" containsString="0" containsNumber="1" minValue="2.2727272727272724E-2" maxValue="0.125"/>
    </cacheField>
    <cacheField name="Average Score" numFmtId="43">
      <sharedItems containsSemiMixedTypes="0" containsString="0" containsNumber="1" minValue="2.6666666666666665" maxValue="4"/>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Yuka Delkamp" refreshedDate="44896.794844560187" createdVersion="8" refreshedVersion="8" minRefreshableVersion="3" recordCount="177">
  <cacheSource type="worksheet">
    <worksheetSource ref="A151:N317" sheet="2. Priority Combined"/>
  </cacheSource>
  <cacheFields count="14">
    <cacheField name="Class Code" numFmtId="0">
      <sharedItems/>
    </cacheField>
    <cacheField name="Section" numFmtId="0">
      <sharedItems containsSemiMixedTypes="0" containsString="0" containsNumber="1" containsInteger="1" minValue="1" maxValue="7"/>
    </cacheField>
    <cacheField name="#" numFmtId="0">
      <sharedItems/>
    </cacheField>
    <cacheField name="Question/Description" numFmtId="0">
      <sharedItems/>
    </cacheField>
    <cacheField name="Core Subject Matter" numFmtId="0">
      <sharedItems count="6">
        <s v="Christianity"/>
        <s v="Computer Lab"/>
        <s v="Faculty"/>
        <s v="Library"/>
        <s v="Online"/>
        <s v="Overall"/>
      </sharedItems>
    </cacheField>
    <cacheField name="5 - EXTREMELY WELL/STRONGLY AGREE/VERY SATISFIED" numFmtId="164">
      <sharedItems/>
    </cacheField>
    <cacheField name="4-SOMEWHAT WELL/AGREE/SOMEWHAT SATISFIED" numFmtId="164">
      <sharedItems containsSemiMixedTypes="0" containsString="0" containsNumber="1" minValue="0.375" maxValue="1"/>
    </cacheField>
    <cacheField name="3-NEUTRAL/NEITHER NOR" numFmtId="164">
      <sharedItems containsSemiMixedTypes="0" containsString="0" containsNumber="1" minValue="0" maxValue="0.38461538461538464"/>
    </cacheField>
    <cacheField name="2-SOMEWHAT NOT WELL/DISAGREE/SOMEAHT DISSATISFIED" numFmtId="164">
      <sharedItems containsSemiMixedTypes="0" containsString="0" containsNumber="1" minValue="0" maxValue="0.33333333333333331"/>
    </cacheField>
    <cacheField name="1 - EXTREMELY NOT WELL/STRONGLY DISAGREE/VERY DISSATISFIED" numFmtId="164">
      <sharedItems containsSemiMixedTypes="0" containsString="0" containsNumber="1" minValue="0" maxValue="0.16666666666666666"/>
    </cacheField>
    <cacheField name="Respondents Total" numFmtId="0">
      <sharedItems containsSemiMixedTypes="0" containsString="0" containsNumber="1" minValue="0.99999999999999989" maxValue="1"/>
    </cacheField>
    <cacheField name="Number Invited" numFmtId="0">
      <sharedItems containsSemiMixedTypes="0" containsString="0" containsNumber="1" containsInteger="1" minValue="3" maxValue="44"/>
    </cacheField>
    <cacheField name="Participation Rate (%)" numFmtId="164">
      <sharedItems containsSemiMixedTypes="0" containsString="0" containsNumber="1" minValue="2.2727272727272724E-2" maxValue="0.33333333333333331"/>
    </cacheField>
    <cacheField name="Average Score" numFmtId="43">
      <sharedItems containsSemiMixedTypes="0" containsString="0" containsNumber="1" minValue="3.1666666666666665" maxValue="4.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Yuka Delkamp" refreshedDate="44901.695269675925" createdVersion="8" refreshedVersion="8" minRefreshableVersion="3" recordCount="314">
  <cacheSource type="worksheet">
    <worksheetSource ref="A3:N317" sheet="Priority Per CSM"/>
  </cacheSource>
  <cacheFields count="14">
    <cacheField name="Class Code" numFmtId="0">
      <sharedItems/>
    </cacheField>
    <cacheField name="Section" numFmtId="0">
      <sharedItems containsSemiMixedTypes="0" containsString="0" containsNumber="1" containsInteger="1" minValue="1" maxValue="7"/>
    </cacheField>
    <cacheField name="#" numFmtId="0">
      <sharedItems/>
    </cacheField>
    <cacheField name="Question/Description" numFmtId="0">
      <sharedItems/>
    </cacheField>
    <cacheField name="Core Subject Matter" numFmtId="0">
      <sharedItems count="6">
        <s v="Faculty"/>
        <s v="Library"/>
        <s v="Online"/>
        <s v="Christianity"/>
        <s v="Overall"/>
        <s v="Computer Lab"/>
      </sharedItems>
    </cacheField>
    <cacheField name="5 - EXTREMELY WELL/STRONGLY AGREE/VERY SATISFIED" numFmtId="164">
      <sharedItems containsMixedTypes="1" containsNumber="1" minValue="0" maxValue="0.5"/>
    </cacheField>
    <cacheField name="4-SOMEWHAT WELL/AGREE/SOMEWHAT SATISFIED" numFmtId="164">
      <sharedItems containsSemiMixedTypes="0" containsString="0" containsNumber="1" minValue="0" maxValue="1"/>
    </cacheField>
    <cacheField name="3-NEUTRAL/NEITHER NOR" numFmtId="164">
      <sharedItems containsSemiMixedTypes="0" containsString="0" containsNumber="1" minValue="0" maxValue="1"/>
    </cacheField>
    <cacheField name="2-SOMEWHAT NOT WELL/DISAGREE/SOMEWHAT DISSATISFIED" numFmtId="164">
      <sharedItems containsSemiMixedTypes="0" containsString="0" containsNumber="1" minValue="0" maxValue="1"/>
    </cacheField>
    <cacheField name="1 - EXTREMELY NOT WELL/STRONGLY DISAGREE/VERY DISSATISFIED" numFmtId="164">
      <sharedItems containsSemiMixedTypes="0" containsString="0" containsNumber="1" minValue="0" maxValue="1"/>
    </cacheField>
    <cacheField name="Respondents Total" numFmtId="0">
      <sharedItems containsSemiMixedTypes="0" containsString="0" containsNumber="1" minValue="0.99999999999999989" maxValue="1"/>
    </cacheField>
    <cacheField name="Number Invited" numFmtId="0">
      <sharedItems containsSemiMixedTypes="0" containsString="0" containsNumber="1" containsInteger="1" minValue="3" maxValue="44"/>
    </cacheField>
    <cacheField name="Participation Rate (%)" numFmtId="164">
      <sharedItems containsSemiMixedTypes="0" containsString="0" containsNumber="1" minValue="2.2727272727272724E-2" maxValue="0.33333333333333331"/>
    </cacheField>
    <cacheField name="Average Score" numFmtId="43">
      <sharedItems containsSemiMixedTypes="0" containsString="0" containsNumber="1" minValue="1" maxValue="4.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7">
  <r>
    <s v="ESC 101"/>
    <n v="1"/>
    <s v="Q1"/>
    <s v="If on campus have you used the Community Christian College library.  "/>
    <x v="0"/>
    <n v="0"/>
    <n v="0.53846153846153844"/>
    <n v="0.46153846153846156"/>
    <n v="0"/>
    <n v="0"/>
    <n v="1"/>
    <n v="32"/>
    <n v="3.125E-2"/>
    <n v="3.5384615384615383"/>
  </r>
  <r>
    <s v="PED 101"/>
    <n v="1"/>
    <s v="Q1"/>
    <s v="If on campus have you used the Community Christian College library.  "/>
    <x v="0"/>
    <n v="0.2"/>
    <n v="0.4"/>
    <n v="0.4"/>
    <n v="0"/>
    <n v="0"/>
    <n v="1"/>
    <n v="22"/>
    <n v="4.5454545454545456E-2"/>
    <n v="3.8000000000000003"/>
  </r>
  <r>
    <s v="PED 101"/>
    <n v="2"/>
    <s v="Q1"/>
    <s v="If on campus have you used the Community Christian College library.  "/>
    <x v="0"/>
    <n v="0"/>
    <n v="0.5"/>
    <n v="0.5"/>
    <n v="0"/>
    <n v="0"/>
    <n v="1"/>
    <n v="10"/>
    <n v="0.1"/>
    <n v="3.5"/>
  </r>
  <r>
    <s v="PED 101"/>
    <n v="4"/>
    <s v="Q1"/>
    <s v="If on campus have you used the Community Christian College library.  "/>
    <x v="0"/>
    <n v="0"/>
    <n v="0"/>
    <n v="0.5"/>
    <n v="0.5"/>
    <n v="0"/>
    <n v="1"/>
    <n v="9"/>
    <n v="0.1111111111111111"/>
    <n v="2.5"/>
  </r>
  <r>
    <s v="PED 101"/>
    <n v="6"/>
    <s v="Q1"/>
    <s v="If on campus have you used the Community Christian College library.  "/>
    <x v="0"/>
    <n v="0"/>
    <n v="0.5"/>
    <n v="0.5"/>
    <n v="0"/>
    <n v="0"/>
    <n v="1"/>
    <n v="8"/>
    <n v="0.125"/>
    <n v="3.5"/>
  </r>
  <r>
    <s v="SOC 105"/>
    <n v="4"/>
    <s v="Q1"/>
    <s v="If on campus have you used the Community Christian College library.  "/>
    <x v="0"/>
    <n v="0"/>
    <n v="0.4"/>
    <n v="0.6"/>
    <n v="0"/>
    <n v="0"/>
    <n v="1"/>
    <n v="18"/>
    <n v="5.5555555555555552E-2"/>
    <n v="3.4"/>
  </r>
  <r>
    <s v="SOC 105"/>
    <n v="6"/>
    <s v="Q1"/>
    <s v="If on campus have you used the Community Christian College library.  "/>
    <x v="0"/>
    <n v="0.1"/>
    <n v="0.5"/>
    <n v="0.4"/>
    <n v="0"/>
    <n v="0"/>
    <n v="1"/>
    <n v="44"/>
    <n v="2.2727272727272728E-2"/>
    <n v="3.7"/>
  </r>
  <r>
    <s v="SOC 105"/>
    <n v="7"/>
    <s v="Q1"/>
    <s v="If on campus have you used the Community Christian College library.  "/>
    <x v="0"/>
    <n v="0"/>
    <n v="0.42857142857142855"/>
    <n v="0.5714285714285714"/>
    <n v="0"/>
    <n v="0"/>
    <n v="1"/>
    <n v="26"/>
    <n v="3.8461538461538464E-2"/>
    <n v="3.4285714285714284"/>
  </r>
  <r>
    <s v="MAT 101"/>
    <n v="4"/>
    <s v="Q2"/>
    <s v="My questions and problems were resolved in a reasonable amount of time."/>
    <x v="1"/>
    <n v="0.5"/>
    <n v="0"/>
    <n v="0"/>
    <n v="0"/>
    <n v="0.5"/>
    <n v="1"/>
    <n v="9"/>
    <n v="0.1111111111111111"/>
    <n v="3"/>
  </r>
  <r>
    <s v="POL 130"/>
    <n v="3"/>
    <s v="Q2"/>
    <s v="My questions and problems were resolved in a reasonable amount of time."/>
    <x v="1"/>
    <n v="0"/>
    <n v="0.41666666666666669"/>
    <n v="0.41666666666666669"/>
    <n v="8.3333333333333329E-2"/>
    <n v="8.3333333333333329E-2"/>
    <n v="1"/>
    <n v="20"/>
    <n v="0.05"/>
    <n v="3.166666666666667"/>
  </r>
  <r>
    <s v="POL 130"/>
    <n v="4"/>
    <s v="Q2"/>
    <s v="My questions and problems were resolved in a reasonable amount of time."/>
    <x v="1"/>
    <n v="0.1111111111111111"/>
    <n v="0.44444444444444442"/>
    <n v="0.44444444444444442"/>
    <n v="0"/>
    <n v="0"/>
    <n v="1"/>
    <n v="20"/>
    <n v="0.05"/>
    <n v="3.6666666666666661"/>
  </r>
  <r>
    <s v="PED 101"/>
    <n v="5"/>
    <s v="Q2"/>
    <s v="My questions and problems were resolved in a reasonable amount of time."/>
    <x v="1"/>
    <n v="0"/>
    <n v="0.5"/>
    <n v="0.5"/>
    <n v="0"/>
    <n v="0"/>
    <n v="1"/>
    <n v="8"/>
    <n v="0.125"/>
    <n v="3.5"/>
  </r>
  <r>
    <s v="PED 101"/>
    <n v="6"/>
    <s v="Q2"/>
    <s v="My questions and problems were resolved in a reasonable amount of time."/>
    <x v="1"/>
    <n v="0"/>
    <n v="0.5"/>
    <n v="0.5"/>
    <n v="0"/>
    <n v="0"/>
    <n v="1"/>
    <n v="8"/>
    <n v="0.125"/>
    <n v="3.5"/>
  </r>
  <r>
    <s v="SOC 105"/>
    <n v="4"/>
    <s v="Q2"/>
    <s v="My questions and problems were resolved in a reasonable amount of time."/>
    <x v="1"/>
    <n v="0"/>
    <n v="0.44444444444444442"/>
    <n v="0.44444444444444442"/>
    <n v="0.1111111111111111"/>
    <n v="0"/>
    <n v="1"/>
    <n v="18"/>
    <n v="5.5555555555555552E-2"/>
    <n v="3.333333333333333"/>
  </r>
  <r>
    <s v="MAT 101"/>
    <n v="2"/>
    <s v="Q12"/>
    <s v="Is this your first time taking an online course?"/>
    <x v="2"/>
    <n v="0.4"/>
    <n v="0.2"/>
    <n v="0.4"/>
    <n v="0"/>
    <n v="0"/>
    <n v="1"/>
    <n v="10"/>
    <n v="0.1"/>
    <n v="4"/>
  </r>
  <r>
    <s v="POL 130"/>
    <n v="1"/>
    <s v="Q12"/>
    <s v="Is this your first time taking an online course?"/>
    <x v="2"/>
    <n v="0"/>
    <n v="0.5"/>
    <n v="0"/>
    <n v="0.5"/>
    <n v="0"/>
    <n v="1"/>
    <n v="10"/>
    <n v="0.1"/>
    <n v="3"/>
  </r>
  <r>
    <s v="POL 130"/>
    <n v="4"/>
    <s v="Q12"/>
    <s v="Is this your first time taking an online course?"/>
    <x v="2"/>
    <n v="0"/>
    <n v="0"/>
    <n v="0.66666666666666663"/>
    <n v="0"/>
    <n v="0.33333333333333331"/>
    <n v="1"/>
    <n v="20"/>
    <n v="0.05"/>
    <n v="2.3333333333333335"/>
  </r>
  <r>
    <s v="POL 130"/>
    <n v="5"/>
    <s v="Q12"/>
    <s v="Is this your first time taking an online course?"/>
    <x v="2"/>
    <n v="0"/>
    <n v="0.5"/>
    <n v="0.5"/>
    <n v="0"/>
    <n v="0"/>
    <n v="1"/>
    <n v="9"/>
    <n v="0.1111111111111111"/>
    <n v="3.5"/>
  </r>
  <r>
    <s v="SOC 105"/>
    <n v="4"/>
    <s v="Q12"/>
    <s v="Is this your first time taking an online course?"/>
    <x v="2"/>
    <n v="0.2"/>
    <n v="0.4"/>
    <n v="0.4"/>
    <n v="0"/>
    <n v="0"/>
    <n v="1"/>
    <n v="18"/>
    <n v="5.5555555555555552E-2"/>
    <n v="3.8000000000000003"/>
  </r>
  <r>
    <s v="SOC 105"/>
    <n v="5"/>
    <s v="Q12"/>
    <s v="Is this your first time taking an online course?"/>
    <x v="2"/>
    <n v="0"/>
    <n v="0.4"/>
    <n v="0.2"/>
    <n v="0.4"/>
    <n v="0"/>
    <n v="1"/>
    <n v="22"/>
    <n v="4.5454545454545456E-2"/>
    <n v="3"/>
  </r>
  <r>
    <s v="MAT 101"/>
    <n v="4"/>
    <s v="Q10"/>
    <s v="I am satisfied with the counseling/tutoring I received. "/>
    <x v="1"/>
    <n v="0"/>
    <n v="0"/>
    <n v="0.5"/>
    <n v="0.5"/>
    <n v="0"/>
    <n v="1"/>
    <n v="9"/>
    <n v="0.1111111111111111"/>
    <n v="2.5"/>
  </r>
  <r>
    <s v="POL 130"/>
    <n v="2"/>
    <s v="Q10"/>
    <s v="I am satisfied with the counseling/tutoring I received. "/>
    <x v="1"/>
    <n v="0.16666666666666666"/>
    <n v="0.41666666666666669"/>
    <n v="0.41666666666666669"/>
    <n v="0"/>
    <n v="0"/>
    <n v="1"/>
    <n v="19"/>
    <n v="5.2631578947368418E-2"/>
    <n v="3.75"/>
  </r>
  <r>
    <s v="POL 130"/>
    <n v="5"/>
    <s v="Q10"/>
    <s v="I am satisfied with the counseling/tutoring I received. "/>
    <x v="1"/>
    <n v="0"/>
    <n v="0.5"/>
    <n v="0.5"/>
    <n v="0"/>
    <n v="0"/>
    <n v="1"/>
    <n v="9"/>
    <n v="0.1111111111111111"/>
    <n v="3.5"/>
  </r>
  <r>
    <s v="PED 101"/>
    <n v="5"/>
    <s v="Q10"/>
    <s v="I am satisfied with the counseling/tutoring I received. "/>
    <x v="1"/>
    <n v="0"/>
    <n v="0.5"/>
    <n v="0.5"/>
    <n v="0"/>
    <n v="0"/>
    <n v="1"/>
    <n v="8"/>
    <n v="0.125"/>
    <n v="3.5"/>
  </r>
  <r>
    <s v="PED 101"/>
    <n v="6"/>
    <s v="Q10"/>
    <s v="I am satisfied with the counseling/tutoring I received. "/>
    <x v="1"/>
    <n v="0"/>
    <n v="0.5"/>
    <n v="0.5"/>
    <n v="0"/>
    <n v="0"/>
    <n v="1"/>
    <n v="8"/>
    <n v="0.125"/>
    <n v="3.5"/>
  </r>
  <r>
    <s v="MAT 101"/>
    <n v="2"/>
    <s v="Q11"/>
    <s v="If attending on campus was the library materials were well-organized for easy access."/>
    <x v="0"/>
    <n v="0"/>
    <n v="0.4"/>
    <n v="0.4"/>
    <n v="0"/>
    <n v="0.2"/>
    <n v="1"/>
    <n v="10"/>
    <n v="0.1"/>
    <n v="3.0000000000000004"/>
  </r>
  <r>
    <s v="MAT 101"/>
    <n v="4"/>
    <s v="Q11"/>
    <s v="If attending on campus was the library materials were well-organized for easy access."/>
    <x v="0"/>
    <n v="0"/>
    <n v="0"/>
    <n v="0.5"/>
    <n v="0.5"/>
    <n v="0"/>
    <n v="1"/>
    <n v="9"/>
    <n v="0.1111111111111111"/>
    <n v="2.5"/>
  </r>
  <r>
    <s v="POL 130"/>
    <n v="4"/>
    <s v="Q11"/>
    <s v="If attending on campus was the library materials were well-organized for easy access."/>
    <x v="0"/>
    <n v="0"/>
    <n v="0.44444444444444442"/>
    <n v="0.55555555555555558"/>
    <n v="0"/>
    <n v="0"/>
    <n v="1"/>
    <n v="20"/>
    <n v="0.05"/>
    <n v="3.4444444444444446"/>
  </r>
  <r>
    <s v="POL 130"/>
    <n v="5"/>
    <s v="Q11"/>
    <s v="If attending on campus was the library materials were well-organized for easy access."/>
    <x v="0"/>
    <n v="0"/>
    <n v="0.5"/>
    <n v="0.5"/>
    <n v="0"/>
    <n v="0"/>
    <n v="1"/>
    <n v="9"/>
    <n v="0.1111111111111111"/>
    <n v="3.5"/>
  </r>
  <r>
    <s v="SOC 105"/>
    <n v="2"/>
    <s v="Q11"/>
    <s v="If attending on campus was the library materials were well-organized for easy access."/>
    <x v="0"/>
    <n v="0.3"/>
    <n v="0.4"/>
    <n v="0.1"/>
    <n v="0"/>
    <n v="0.2"/>
    <n v="1"/>
    <n v="16"/>
    <n v="6.25E-2"/>
    <n v="3.6000000000000005"/>
  </r>
  <r>
    <s v="MAT 101"/>
    <n v="2"/>
    <s v="Q13"/>
    <s v="How would you evaluate the overall academic experience you had with CCC?"/>
    <x v="3"/>
    <n v="0.33333333333333331"/>
    <n v="0"/>
    <n v="0"/>
    <n v="0.33333333333333331"/>
    <n v="0.33333333333333331"/>
    <n v="1"/>
    <n v="10"/>
    <n v="0.1"/>
    <n v="2.6666666666666665"/>
  </r>
  <r>
    <s v="MAT 101"/>
    <n v="4"/>
    <s v="Q13"/>
    <s v="How would you evaluate the overall academic experience you had with CCC?"/>
    <x v="3"/>
    <n v="0"/>
    <n v="0"/>
    <n v="0"/>
    <n v="0"/>
    <n v="1"/>
    <n v="1"/>
    <n v="9"/>
    <n v="0.1111111111111111"/>
    <n v="1"/>
  </r>
  <r>
    <s v="MAT 101"/>
    <n v="6"/>
    <s v="Q13"/>
    <s v="How would you evaluate the overall academic experience you had with CCC?"/>
    <x v="3"/>
    <n v="0.33333333333333331"/>
    <n v="0"/>
    <n v="0"/>
    <n v="0.66666666666666663"/>
    <n v="0"/>
    <n v="1"/>
    <n v="10"/>
    <n v="0.1"/>
    <n v="3"/>
  </r>
  <r>
    <s v="PED 101"/>
    <n v="5"/>
    <s v="Q13"/>
    <s v="How would you evaluate the overall academic experience you had with CCC?"/>
    <x v="3"/>
    <n v="0"/>
    <n v="0"/>
    <n v="0.5"/>
    <n v="0.5"/>
    <n v="0"/>
    <n v="1"/>
    <n v="8"/>
    <n v="0.125"/>
    <n v="2.5"/>
  </r>
  <r>
    <s v="PED 101"/>
    <n v="6"/>
    <s v="Q13"/>
    <s v="How would you evaluate the overall academic experience you had with CCC?"/>
    <x v="3"/>
    <n v="0.25"/>
    <n v="0"/>
    <n v="0.25"/>
    <n v="0.5"/>
    <n v="0"/>
    <n v="1"/>
    <n v="8"/>
    <n v="0.125"/>
    <n v="3"/>
  </r>
  <r>
    <s v="MAT 101"/>
    <n v="2"/>
    <s v="Q14"/>
    <s v="How supportive were the faculty members?"/>
    <x v="1"/>
    <n v="0.33333333333333331"/>
    <n v="0"/>
    <n v="0"/>
    <n v="0.5"/>
    <n v="0.16666666666666666"/>
    <n v="0.99999999999999989"/>
    <n v="10"/>
    <n v="9.9999999999999992E-2"/>
    <n v="2.8333333333333335"/>
  </r>
  <r>
    <s v="MAT 101"/>
    <n v="4"/>
    <s v="Q14"/>
    <s v="How supportive were the faculty members?"/>
    <x v="1"/>
    <n v="0"/>
    <n v="0"/>
    <n v="0"/>
    <n v="1"/>
    <n v="0"/>
    <n v="1"/>
    <n v="9"/>
    <n v="0.1111111111111111"/>
    <n v="2"/>
  </r>
  <r>
    <s v="POL 130"/>
    <n v="3"/>
    <s v="Q14"/>
    <s v="How supportive were the faculty members?"/>
    <x v="1"/>
    <n v="0.25"/>
    <n v="8.3333333333333329E-2"/>
    <n v="0.25"/>
    <n v="0.41666666666666669"/>
    <n v="0"/>
    <n v="1"/>
    <n v="20"/>
    <n v="0.05"/>
    <n v="3.1666666666666665"/>
  </r>
  <r>
    <s v="SOC 105"/>
    <n v="5"/>
    <s v="Q14"/>
    <s v="How supportive were the faculty members?"/>
    <x v="1"/>
    <n v="0.25"/>
    <n v="0"/>
    <n v="0.16666666666666666"/>
    <n v="0.33333333333333331"/>
    <n v="0.25"/>
    <n v="1"/>
    <n v="22"/>
    <n v="4.5454545454545456E-2"/>
    <n v="2.6666666666666665"/>
  </r>
  <r>
    <s v="MAT 101"/>
    <n v="4"/>
    <s v="Q4"/>
    <s v="I have access to the CCC online library."/>
    <x v="2"/>
    <n v="0"/>
    <n v="0"/>
    <n v="0.5"/>
    <n v="0.5"/>
    <n v="0"/>
    <n v="1"/>
    <n v="9"/>
    <n v="0.1111111111111111"/>
    <n v="2.5"/>
  </r>
  <r>
    <s v="POL 130"/>
    <n v="2"/>
    <s v="Q4"/>
    <s v="I have access to the CCC online library."/>
    <x v="2"/>
    <n v="8.3333333333333329E-2"/>
    <n v="0.41666666666666669"/>
    <n v="0.41666666666666669"/>
    <n v="8.3333333333333329E-2"/>
    <n v="0"/>
    <n v="1"/>
    <n v="19"/>
    <n v="5.2631578947368418E-2"/>
    <n v="3.5"/>
  </r>
  <r>
    <s v="POL 130"/>
    <n v="5"/>
    <s v="Q4"/>
    <s v="I have access to the CCC online library."/>
    <x v="2"/>
    <n v="0"/>
    <n v="0.5"/>
    <n v="0.5"/>
    <n v="0"/>
    <n v="0"/>
    <n v="1"/>
    <n v="9"/>
    <n v="0.1111111111111111"/>
    <n v="3.5"/>
  </r>
  <r>
    <s v="PED 101"/>
    <n v="4"/>
    <s v="Q4"/>
    <s v="I have access to the CCC online library."/>
    <x v="2"/>
    <n v="0"/>
    <n v="0.5"/>
    <n v="0.5"/>
    <n v="0"/>
    <n v="0"/>
    <n v="1"/>
    <n v="9"/>
    <n v="0.1111111111111111"/>
    <n v="3.5"/>
  </r>
  <r>
    <s v="PED 101"/>
    <n v="5"/>
    <s v="Q4"/>
    <s v="I have access to the CCC online library."/>
    <x v="2"/>
    <n v="0"/>
    <n v="0.5"/>
    <n v="0.5"/>
    <n v="0"/>
    <n v="0"/>
    <n v="1"/>
    <n v="8"/>
    <n v="0.125"/>
    <n v="3.5"/>
  </r>
  <r>
    <s v="SOC 105"/>
    <n v="5"/>
    <s v="Q4"/>
    <s v="I have access to the CCC online library."/>
    <x v="2"/>
    <n v="0"/>
    <n v="0.41666666666666669"/>
    <n v="0.41666666666666669"/>
    <n v="8.3333333333333329E-2"/>
    <n v="8.3333333333333329E-2"/>
    <n v="1"/>
    <n v="22"/>
    <n v="4.5454545454545456E-2"/>
    <n v="3.166666666666667"/>
  </r>
  <r>
    <s v="MAT 101"/>
    <n v="2"/>
    <s v="Q5"/>
    <s v="Do your professors required you to use the CCC online library for their courses.  "/>
    <x v="1"/>
    <n v="0"/>
    <n v="0.4"/>
    <n v="0.4"/>
    <n v="0"/>
    <n v="0.2"/>
    <n v="1"/>
    <n v="10"/>
    <n v="0.1"/>
    <n v="3.0000000000000004"/>
  </r>
  <r>
    <s v="MAT 101"/>
    <n v="4"/>
    <s v="Q5"/>
    <s v="Do your professors required you to use the CCC online library for their courses.  "/>
    <x v="1"/>
    <n v="0"/>
    <n v="0"/>
    <n v="0.5"/>
    <n v="0.5"/>
    <n v="0"/>
    <n v="1"/>
    <n v="9"/>
    <n v="0.1111111111111111"/>
    <n v="2.5"/>
  </r>
  <r>
    <s v="POL 130"/>
    <n v="4"/>
    <s v="Q5"/>
    <s v="Do your professors required you to use the CCC online library for their courses.  "/>
    <x v="1"/>
    <n v="0.1111111111111111"/>
    <n v="0.44444444444444442"/>
    <n v="0.44444444444444442"/>
    <n v="0"/>
    <n v="0"/>
    <n v="1"/>
    <n v="20"/>
    <n v="0.05"/>
    <n v="3.6666666666666661"/>
  </r>
  <r>
    <s v="POL 130"/>
    <n v="5"/>
    <s v="Q5"/>
    <s v="Do your professors required you to use the CCC online library for their courses.  "/>
    <x v="1"/>
    <n v="0"/>
    <n v="0.5"/>
    <n v="0.5"/>
    <n v="0"/>
    <n v="0"/>
    <n v="1"/>
    <n v="9"/>
    <n v="0.1111111111111111"/>
    <n v="3.5"/>
  </r>
  <r>
    <s v="PED 101"/>
    <n v="7"/>
    <s v="Q5"/>
    <s v="Do your professors required you to use the CCC online library for their courses.  "/>
    <x v="1"/>
    <n v="0"/>
    <n v="0.5"/>
    <n v="0.5"/>
    <n v="0"/>
    <n v="0"/>
    <n v="1"/>
    <n v="8"/>
    <n v="0.125"/>
    <n v="3.5"/>
  </r>
  <r>
    <s v="SOC 105"/>
    <n v="4"/>
    <s v="Q5"/>
    <s v="Do your professors required you to use the CCC online library for their courses.  "/>
    <x v="1"/>
    <n v="0"/>
    <n v="0.44444444444444442"/>
    <n v="0.44444444444444442"/>
    <n v="0.1111111111111111"/>
    <n v="0"/>
    <n v="1"/>
    <n v="18"/>
    <n v="5.5555555555555552E-2"/>
    <n v="3.333333333333333"/>
  </r>
  <r>
    <s v="MAT 101"/>
    <n v="2"/>
    <s v="Q6"/>
    <s v="I think the College’s statement of faith, mission and purpose, and ethical values and standards are reflected in my courses. "/>
    <x v="4"/>
    <n v="0.2"/>
    <n v="0.4"/>
    <n v="0.4"/>
    <n v="0"/>
    <n v="0"/>
    <n v="1"/>
    <n v="10"/>
    <n v="0.1"/>
    <n v="3.8000000000000003"/>
  </r>
  <r>
    <s v="MAT 101"/>
    <n v="4"/>
    <s v="Q6"/>
    <s v="I think the College’s statement of faith, mission and purpose, and ethical values and standards are reflected in my courses. "/>
    <x v="4"/>
    <n v="0"/>
    <n v="0.5"/>
    <n v="0.5"/>
    <n v="0"/>
    <n v="0"/>
    <n v="1"/>
    <n v="9"/>
    <n v="0.1111111111111111"/>
    <n v="3.5"/>
  </r>
  <r>
    <s v="MAT 101"/>
    <n v="6"/>
    <s v="Q6"/>
    <s v="I think the College’s statement of faith, mission and purpose, and ethical values and standards are reflected in my courses. "/>
    <x v="4"/>
    <n v="0"/>
    <n v="0.5"/>
    <n v="0.5"/>
    <n v="0"/>
    <n v="0"/>
    <n v="1"/>
    <n v="10"/>
    <n v="0.1"/>
    <n v="3.5"/>
  </r>
  <r>
    <s v="POL 130"/>
    <n v="5"/>
    <s v="Q6"/>
    <s v="I think the College’s statement of faith, mission and purpose, and ethical values and standards are reflected in my courses. "/>
    <x v="4"/>
    <n v="0"/>
    <n v="0.5"/>
    <n v="0.5"/>
    <n v="0"/>
    <n v="0"/>
    <n v="1"/>
    <n v="9"/>
    <n v="0.1111111111111111"/>
    <n v="3.5"/>
  </r>
  <r>
    <s v="PED 101"/>
    <n v="5"/>
    <s v="Q6"/>
    <s v="I think the College’s statement of faith, mission and purpose, and ethical values and standards are reflected in my courses. "/>
    <x v="4"/>
    <n v="0"/>
    <n v="0.5"/>
    <n v="0.5"/>
    <n v="0"/>
    <n v="0"/>
    <n v="1"/>
    <n v="8"/>
    <n v="0.125"/>
    <n v="3.5"/>
  </r>
  <r>
    <s v="MAT 101"/>
    <n v="4"/>
    <s v="Q9"/>
    <s v="The computer lab hours allow me to have ready access to computer equipment on campus. "/>
    <x v="5"/>
    <n v="0"/>
    <n v="0"/>
    <n v="0.5"/>
    <n v="0.5"/>
    <n v="0"/>
    <n v="1"/>
    <n v="9"/>
    <n v="0.1111111111111111"/>
    <n v="2.5"/>
  </r>
  <r>
    <s v="MAT 101"/>
    <n v="5"/>
    <s v="Q9"/>
    <s v="The computer lab hours allow me to have ready access to computer equipment on campus. "/>
    <x v="5"/>
    <n v="9.0909090909090912E-2"/>
    <n v="0.5"/>
    <n v="0.40909090909090912"/>
    <n v="0"/>
    <n v="0"/>
    <n v="1"/>
    <n v="43"/>
    <n v="2.3255813953488372E-2"/>
    <n v="3.6818181818181817"/>
  </r>
  <r>
    <s v="POL 130"/>
    <n v="5"/>
    <s v="Q9"/>
    <s v="The computer lab hours allow me to have ready access to computer equipment on campus. "/>
    <x v="5"/>
    <n v="0"/>
    <n v="0.5"/>
    <n v="0.5"/>
    <n v="0"/>
    <n v="0"/>
    <n v="1"/>
    <n v="9"/>
    <n v="0.1111111111111111"/>
    <n v="3.5"/>
  </r>
  <r>
    <s v="SOC 105"/>
    <n v="4"/>
    <s v="Q9"/>
    <s v="The computer lab hours allow me to have ready access to computer equipment on campus. "/>
    <x v="5"/>
    <n v="0.1111111111111111"/>
    <n v="0.44444444444444442"/>
    <n v="0.44444444444444442"/>
    <n v="0"/>
    <n v="0"/>
    <n v="1"/>
    <n v="18"/>
    <n v="5.5555555555555552E-2"/>
    <n v="3.6666666666666661"/>
  </r>
  <r>
    <s v="MAT 101"/>
    <n v="4"/>
    <s v="Q7"/>
    <s v="The courses demonstrate an integration between faith and the subject being taught, that is, a Christian worldview of the subject is presented."/>
    <x v="4"/>
    <n v="0"/>
    <n v="0.5"/>
    <n v="0.5"/>
    <n v="0"/>
    <n v="0"/>
    <n v="1"/>
    <n v="9"/>
    <n v="0.1111111111111111"/>
    <n v="3.5"/>
  </r>
  <r>
    <s v="POL 130"/>
    <n v="3"/>
    <s v="Q7"/>
    <s v="The courses demonstrate an integration between faith and the subject being taught, that is, a Christian worldview of the subject is presented."/>
    <x v="4"/>
    <n v="0.16666666666666666"/>
    <n v="0.41666666666666669"/>
    <n v="0.41666666666666669"/>
    <n v="0"/>
    <n v="0"/>
    <n v="1"/>
    <n v="20"/>
    <n v="0.05"/>
    <n v="3.75"/>
  </r>
  <r>
    <s v="POL 130"/>
    <n v="5"/>
    <s v="Q7"/>
    <s v="The courses demonstrate an integration between faith and the subject being taught, that is, a Christian worldview of the subject is presented."/>
    <x v="4"/>
    <n v="0"/>
    <n v="0.5"/>
    <n v="0.5"/>
    <n v="0"/>
    <n v="0"/>
    <n v="1"/>
    <n v="9"/>
    <n v="0.1111111111111111"/>
    <n v="3.5"/>
  </r>
  <r>
    <s v="MAT 101"/>
    <n v="4"/>
    <s v="Q8"/>
    <s v="The CCC staff demonstrate true concern and helpfulness to students. "/>
    <x v="1"/>
    <n v="0"/>
    <n v="0"/>
    <n v="1"/>
    <n v="0"/>
    <n v="0"/>
    <n v="1"/>
    <n v="9"/>
    <n v="0.1111111111111111"/>
    <n v="3"/>
  </r>
  <r>
    <s v="POL 130"/>
    <n v="3"/>
    <s v="Q8"/>
    <s v="The CCC staff demonstrate true concern and helpfulness to students. "/>
    <x v="1"/>
    <n v="8.3333333333333329E-2"/>
    <n v="0.41666666666666669"/>
    <n v="0.41666666666666669"/>
    <n v="8.3333333333333329E-2"/>
    <n v="0"/>
    <n v="1"/>
    <n v="20"/>
    <n v="0.05"/>
    <n v="3.5"/>
  </r>
  <r>
    <s v="POL 130"/>
    <n v="5"/>
    <s v="Q8"/>
    <s v="The CCC staff demonstrate true concern and helpfulness to students. "/>
    <x v="1"/>
    <n v="0"/>
    <n v="0.5"/>
    <n v="0.5"/>
    <n v="0"/>
    <n v="0"/>
    <n v="1"/>
    <n v="9"/>
    <n v="0.1111111111111111"/>
    <n v="3.5"/>
  </r>
  <r>
    <s v="MAT 101"/>
    <n v="4"/>
    <s v="Q3"/>
    <s v="I know how to use various online research options. "/>
    <x v="2"/>
    <n v="0"/>
    <n v="0.5"/>
    <n v="0"/>
    <n v="0.5"/>
    <n v="0"/>
    <n v="1"/>
    <n v="9"/>
    <n v="0.1111111111111111"/>
    <n v="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
  <r>
    <s v="PED 101"/>
    <n v="4"/>
    <s v="Q6"/>
    <s v="I think the College’s statement of faith, mission and purpose, and ethical values and standards are reflected in my courses. "/>
    <x v="0"/>
    <e v="#DIV/0!"/>
    <n v="0.33333333333333331"/>
    <n v="0.66666666666666663"/>
    <n v="0"/>
    <n v="0"/>
    <n v="1"/>
    <n v="9"/>
    <n v="0.1111111111111111"/>
    <n v="3.333333333333333"/>
  </r>
  <r>
    <s v="MAT 101"/>
    <n v="2"/>
    <s v="Q7"/>
    <s v="The courses demonstrate an integration between faith and the subject being taught, that is, a Christian worldview of the subject is presented."/>
    <x v="0"/>
    <e v="#DIV/0!"/>
    <n v="0.33333333333333331"/>
    <n v="0.66666666666666663"/>
    <n v="0"/>
    <n v="0"/>
    <n v="1"/>
    <n v="10"/>
    <n v="0.1"/>
    <n v="3.333333333333333"/>
  </r>
  <r>
    <s v="PED 101"/>
    <n v="4"/>
    <s v="Q7"/>
    <s v="The courses demonstrate an integration between faith and the subject being taught, that is, a Christian worldview of the subject is presented."/>
    <x v="0"/>
    <e v="#DIV/0!"/>
    <n v="0"/>
    <n v="1"/>
    <n v="0"/>
    <n v="0"/>
    <n v="1"/>
    <n v="9"/>
    <n v="0.1111111111111111"/>
    <n v="3"/>
  </r>
  <r>
    <s v="PED 101"/>
    <n v="5"/>
    <s v="Q7"/>
    <s v="The courses demonstrate an integration between faith and the subject being taught, that is, a Christian worldview of the subject is presented."/>
    <x v="0"/>
    <e v="#DIV/0!"/>
    <n v="0"/>
    <n v="1"/>
    <n v="0"/>
    <n v="0"/>
    <n v="1"/>
    <n v="8"/>
    <n v="0.125"/>
    <n v="3"/>
  </r>
  <r>
    <s v="MAT 101"/>
    <n v="1"/>
    <s v="Q9"/>
    <s v="The computer lab hours allow me to have ready access to computer equipment on campus. "/>
    <x v="1"/>
    <e v="#DIV/0!"/>
    <n v="0.25"/>
    <n v="0.375"/>
    <n v="0.125"/>
    <n v="0"/>
    <n v="1"/>
    <n v="22"/>
    <n v="4.5454545454545456E-2"/>
    <n v="3.625"/>
  </r>
  <r>
    <s v="MAT 101"/>
    <n v="2"/>
    <s v="Q9"/>
    <s v="The computer lab hours allow me to have ready access to computer equipment on campus. "/>
    <x v="1"/>
    <e v="#DIV/0!"/>
    <n v="0.33333333333333331"/>
    <n v="0.5"/>
    <n v="0"/>
    <n v="0.16666666666666666"/>
    <n v="0.99999999999999989"/>
    <n v="10"/>
    <n v="9.9999999999999992E-2"/>
    <n v="3"/>
  </r>
  <r>
    <s v="POL 130"/>
    <n v="2"/>
    <s v="Q9"/>
    <s v="The computer lab hours allow me to have ready access to computer equipment on campus. "/>
    <x v="1"/>
    <e v="#DIV/0!"/>
    <n v="0.16666666666666666"/>
    <n v="0.58333333333333337"/>
    <n v="8.3333333333333329E-2"/>
    <n v="0"/>
    <n v="1"/>
    <n v="19"/>
    <n v="5.2631578947368418E-2"/>
    <n v="3.4166666666666665"/>
  </r>
  <r>
    <s v="POL 130"/>
    <n v="3"/>
    <s v="Q9"/>
    <s v="The computer lab hours allow me to have ready access to computer equipment on campus. "/>
    <x v="1"/>
    <e v="#DIV/0!"/>
    <n v="0.33333333333333331"/>
    <n v="0.58333333333333337"/>
    <n v="0"/>
    <n v="8.3333333333333329E-2"/>
    <n v="1"/>
    <n v="20"/>
    <n v="0.05"/>
    <n v="3.1666666666666665"/>
  </r>
  <r>
    <s v="POL 130"/>
    <n v="4"/>
    <s v="Q9"/>
    <s v="The computer lab hours allow me to have ready access to computer equipment on campus. "/>
    <x v="1"/>
    <e v="#DIV/0!"/>
    <n v="0.33333333333333331"/>
    <n v="0.44444444444444442"/>
    <n v="0"/>
    <n v="0"/>
    <n v="1"/>
    <n v="20"/>
    <n v="0.05"/>
    <n v="3.7777777777777777"/>
  </r>
  <r>
    <s v="PED 101"/>
    <n v="4"/>
    <s v="Q9"/>
    <s v="The computer lab hours allow me to have ready access to computer equipment on campus. "/>
    <x v="1"/>
    <e v="#DIV/0!"/>
    <n v="0.33333333333333331"/>
    <n v="0.66666666666666663"/>
    <n v="0"/>
    <n v="0"/>
    <n v="1"/>
    <n v="9"/>
    <n v="0.1111111111111111"/>
    <n v="3.333333333333333"/>
  </r>
  <r>
    <s v="PED 101"/>
    <n v="5"/>
    <s v="Q9"/>
    <s v="The computer lab hours allow me to have ready access to computer equipment on campus. "/>
    <x v="1"/>
    <e v="#DIV/0!"/>
    <n v="0"/>
    <n v="1"/>
    <n v="0"/>
    <n v="0"/>
    <n v="1"/>
    <n v="8"/>
    <n v="0.125"/>
    <n v="3"/>
  </r>
  <r>
    <s v="SOC 105"/>
    <n v="1"/>
    <s v="Q9"/>
    <s v="The computer lab hours allow me to have ready access to computer equipment on campus. "/>
    <x v="1"/>
    <e v="#DIV/0!"/>
    <n v="0.27777777777777779"/>
    <n v="0.55555555555555558"/>
    <n v="0"/>
    <n v="0"/>
    <n v="1"/>
    <n v="33"/>
    <n v="3.0303030303030304E-2"/>
    <n v="3.6111111111111112"/>
  </r>
  <r>
    <s v="SOC 105"/>
    <n v="5"/>
    <s v="Q9"/>
    <s v="The computer lab hours allow me to have ready access to computer equipment on campus. "/>
    <x v="1"/>
    <e v="#DIV/0!"/>
    <n v="0.16666666666666666"/>
    <n v="0.66666666666666663"/>
    <n v="0"/>
    <n v="8.3333333333333329E-2"/>
    <n v="1"/>
    <n v="22"/>
    <n v="4.5454545454545456E-2"/>
    <n v="3.1666666666666665"/>
  </r>
  <r>
    <s v="MAT 101"/>
    <n v="2"/>
    <s v="Q10"/>
    <s v="I am satisfied with the counseling/tutoring I received. "/>
    <x v="2"/>
    <e v="#DIV/0!"/>
    <n v="0.16666666666666666"/>
    <n v="0.5"/>
    <n v="0"/>
    <n v="0.16666666666666666"/>
    <n v="0.99999999999999989"/>
    <n v="10"/>
    <n v="9.9999999999999992E-2"/>
    <n v="3.166666666666667"/>
  </r>
  <r>
    <s v="POL 130"/>
    <n v="3"/>
    <s v="Q10"/>
    <s v="I am satisfied with the counseling/tutoring I received. "/>
    <x v="2"/>
    <e v="#DIV/0!"/>
    <n v="0.33333333333333331"/>
    <n v="0.58333333333333337"/>
    <n v="8.3333333333333329E-2"/>
    <n v="0"/>
    <n v="1"/>
    <n v="20"/>
    <n v="0.05"/>
    <n v="3.2499999999999996"/>
  </r>
  <r>
    <s v="SOC 105"/>
    <n v="5"/>
    <s v="Q10"/>
    <s v="I am satisfied with the counseling/tutoring I received. "/>
    <x v="2"/>
    <e v="#DIV/0!"/>
    <n v="0.25"/>
    <n v="0.66666666666666663"/>
    <n v="0"/>
    <n v="8.3333333333333329E-2"/>
    <n v="1"/>
    <n v="22"/>
    <n v="4.5454545454545456E-2"/>
    <n v="3.0833333333333335"/>
  </r>
  <r>
    <s v="MAT 101"/>
    <n v="5"/>
    <s v="Q14"/>
    <s v="How supportive were the faculty members?"/>
    <x v="2"/>
    <e v="#DIV/0!"/>
    <n v="9.0909090909090912E-2"/>
    <n v="0.5"/>
    <n v="9.0909090909090912E-2"/>
    <n v="0"/>
    <n v="1"/>
    <n v="43"/>
    <n v="2.3255813953488372E-2"/>
    <n v="3.6363636363636362"/>
  </r>
  <r>
    <s v="POL 130"/>
    <n v="5"/>
    <s v="Q14"/>
    <s v="How supportive were the faculty members?"/>
    <x v="2"/>
    <e v="#DIV/0!"/>
    <n v="0"/>
    <n v="0.5"/>
    <n v="0"/>
    <n v="0"/>
    <n v="1"/>
    <n v="9"/>
    <n v="0.1111111111111111"/>
    <n v="4"/>
  </r>
  <r>
    <s v="PED 101"/>
    <n v="2"/>
    <s v="Q14"/>
    <s v="How supportive were the faculty members?"/>
    <x v="2"/>
    <e v="#DIV/0!"/>
    <n v="0"/>
    <n v="0.5"/>
    <n v="0"/>
    <n v="0.16666666666666666"/>
    <n v="0.99999999999999989"/>
    <n v="10"/>
    <n v="9.9999999999999992E-2"/>
    <n v="3.3333333333333335"/>
  </r>
  <r>
    <s v="PED 101"/>
    <n v="3"/>
    <s v="Q14"/>
    <s v="How supportive were the faculty members?"/>
    <x v="2"/>
    <e v="#DIV/0!"/>
    <n v="0"/>
    <n v="0.55555555555555558"/>
    <n v="0.1111111111111111"/>
    <n v="0"/>
    <n v="1"/>
    <n v="18"/>
    <n v="5.5555555555555552E-2"/>
    <n v="3.5555555555555554"/>
  </r>
  <r>
    <s v="PED 101"/>
    <n v="5"/>
    <s v="Q14"/>
    <s v="How supportive were the faculty members?"/>
    <x v="2"/>
    <e v="#DIV/0!"/>
    <n v="0"/>
    <n v="0.5"/>
    <n v="0"/>
    <n v="0"/>
    <n v="1"/>
    <n v="8"/>
    <n v="0.125"/>
    <n v="4"/>
  </r>
  <r>
    <s v="SOC 105"/>
    <n v="6"/>
    <s v="Q14"/>
    <s v="How supportive were the faculty members?"/>
    <x v="2"/>
    <e v="#DIV/0!"/>
    <n v="6.6666666666666666E-2"/>
    <n v="0.46666666666666667"/>
    <n v="0.1"/>
    <n v="0"/>
    <n v="0.99999999999999989"/>
    <n v="44"/>
    <n v="2.2727272727272724E-2"/>
    <n v="3.7000000000000006"/>
  </r>
  <r>
    <s v="POL 130"/>
    <n v="5"/>
    <s v="Q2"/>
    <s v="My questions and problems were resolved in a reasonable amount of time."/>
    <x v="2"/>
    <e v="#DIV/0!"/>
    <n v="0"/>
    <n v="0.5"/>
    <n v="0"/>
    <n v="0"/>
    <n v="1"/>
    <n v="9"/>
    <n v="0.1111111111111111"/>
    <n v="4"/>
  </r>
  <r>
    <s v="PED 101"/>
    <n v="4"/>
    <s v="Q2"/>
    <s v="My questions and problems were resolved in a reasonable amount of time."/>
    <x v="2"/>
    <e v="#DIV/0!"/>
    <n v="0.33333333333333331"/>
    <n v="0.66666666666666663"/>
    <n v="0"/>
    <n v="0"/>
    <n v="1"/>
    <n v="9"/>
    <n v="0.1111111111111111"/>
    <n v="3.333333333333333"/>
  </r>
  <r>
    <s v="MAT 101"/>
    <n v="1"/>
    <s v="Q5"/>
    <s v="Do your professors required you to use the CCC online library for their courses.  "/>
    <x v="2"/>
    <e v="#DIV/0!"/>
    <n v="0.25"/>
    <n v="0.375"/>
    <n v="0.125"/>
    <n v="0"/>
    <n v="1"/>
    <n v="22"/>
    <n v="4.5454545454545456E-2"/>
    <n v="3.625"/>
  </r>
  <r>
    <s v="POL 130"/>
    <n v="3"/>
    <s v="Q5"/>
    <s v="Do your professors required you to use the CCC online library for their courses.  "/>
    <x v="2"/>
    <e v="#DIV/0!"/>
    <n v="0.36363636363636365"/>
    <n v="0.54545454545454541"/>
    <n v="0"/>
    <n v="0"/>
    <n v="1"/>
    <n v="20"/>
    <n v="0.05"/>
    <n v="3.5454545454545454"/>
  </r>
  <r>
    <s v="PED 101"/>
    <n v="2"/>
    <s v="Q5"/>
    <s v="Do your professors required you to use the CCC online library for their courses.  "/>
    <x v="2"/>
    <e v="#DIV/0!"/>
    <n v="0.16666666666666666"/>
    <n v="0.66666666666666663"/>
    <n v="0.16666666666666666"/>
    <n v="0"/>
    <n v="0.99999999999999989"/>
    <n v="10"/>
    <n v="9.9999999999999992E-2"/>
    <n v="3.0000000000000004"/>
  </r>
  <r>
    <s v="PED 101"/>
    <n v="4"/>
    <s v="Q5"/>
    <s v="Do your professors required you to use the CCC online library for their courses.  "/>
    <x v="2"/>
    <e v="#DIV/0!"/>
    <n v="0"/>
    <n v="1"/>
    <n v="0"/>
    <n v="0"/>
    <n v="1"/>
    <n v="9"/>
    <n v="0.1111111111111111"/>
    <n v="3"/>
  </r>
  <r>
    <s v="PED 101"/>
    <n v="5"/>
    <s v="Q5"/>
    <s v="Do your professors required you to use the CCC online library for their courses.  "/>
    <x v="2"/>
    <e v="#DIV/0!"/>
    <n v="0"/>
    <n v="1"/>
    <n v="0"/>
    <n v="0"/>
    <n v="1"/>
    <n v="8"/>
    <n v="0.125"/>
    <n v="3"/>
  </r>
  <r>
    <s v="PED 101"/>
    <n v="6"/>
    <s v="Q5"/>
    <s v="Do your professors required you to use the CCC online library for their courses.  "/>
    <x v="2"/>
    <e v="#DIV/0!"/>
    <n v="0.25"/>
    <n v="0.75"/>
    <n v="0"/>
    <n v="0"/>
    <n v="1"/>
    <n v="8"/>
    <n v="0.125"/>
    <n v="3.25"/>
  </r>
  <r>
    <s v="SOC 105"/>
    <n v="3"/>
    <s v="Q5"/>
    <s v="Do your professors required you to use the CCC online library for their courses.  "/>
    <x v="2"/>
    <e v="#DIV/0!"/>
    <n v="0.18181818181818182"/>
    <n v="0.72727272727272729"/>
    <n v="9.0909090909090912E-2"/>
    <n v="0"/>
    <n v="1"/>
    <n v="26"/>
    <n v="3.8461538461538464E-2"/>
    <n v="3.0909090909090908"/>
  </r>
  <r>
    <s v="SOC 105"/>
    <n v="5"/>
    <s v="Q5"/>
    <s v="Do your professors required you to use the CCC online library for their courses.  "/>
    <x v="2"/>
    <e v="#DIV/0!"/>
    <n v="0.33333333333333331"/>
    <n v="0.55555555555555558"/>
    <n v="0.1111111111111111"/>
    <n v="0"/>
    <n v="1"/>
    <n v="22"/>
    <n v="4.5454545454545456E-2"/>
    <n v="3.2222222222222223"/>
  </r>
  <r>
    <s v="SOC 105"/>
    <n v="7"/>
    <s v="Q5"/>
    <s v="Do your professors required you to use the CCC online library for their courses.  "/>
    <x v="2"/>
    <e v="#DIV/0!"/>
    <n v="0.3"/>
    <n v="0.5"/>
    <n v="0.1"/>
    <n v="0"/>
    <n v="1"/>
    <n v="26"/>
    <n v="3.8461538461538464E-2"/>
    <n v="3.4000000000000004"/>
  </r>
  <r>
    <s v="MAT 101"/>
    <n v="2"/>
    <s v="Q8"/>
    <s v="The CCC staff demonstrate true concern and helpfulness to students. "/>
    <x v="2"/>
    <e v="#VALUE!"/>
    <n v="0.16666666666666666"/>
    <n v="0.5"/>
    <n v="0.16666666666666666"/>
    <n v="0"/>
    <n v="0.99999999999999989"/>
    <n v="10"/>
    <n v="9.9999999999999992E-2"/>
    <n v="3.3333333333333339"/>
  </r>
  <r>
    <s v="MAT 101"/>
    <n v="4"/>
    <s v="Q8"/>
    <s v="The CCC staff demonstrate true concern and helpfulness to students. "/>
    <x v="2"/>
    <e v="#DIV/0!"/>
    <n v="0"/>
    <n v="1"/>
    <n v="0"/>
    <n v="0"/>
    <n v="1"/>
    <n v="9"/>
    <n v="0.1111111111111111"/>
    <n v="3"/>
  </r>
  <r>
    <s v="PED 101"/>
    <n v="5"/>
    <s v="Q8"/>
    <s v="The CCC staff demonstrate true concern and helpfulness to students. "/>
    <x v="2"/>
    <e v="#DIV/0!"/>
    <n v="0"/>
    <n v="1"/>
    <n v="0"/>
    <n v="0"/>
    <n v="1"/>
    <n v="8"/>
    <n v="0.125"/>
    <n v="3"/>
  </r>
  <r>
    <s v="SOC 105"/>
    <n v="5"/>
    <s v="Q8"/>
    <s v="The CCC staff demonstrate true concern and helpfulness to students. "/>
    <x v="2"/>
    <e v="#DIV/0!"/>
    <n v="0.33333333333333331"/>
    <n v="0.41666666666666669"/>
    <n v="0.16666666666666666"/>
    <n v="0"/>
    <n v="0.99999999999999989"/>
    <n v="22"/>
    <n v="4.5454545454545449E-2"/>
    <n v="3.3333333333333339"/>
  </r>
  <r>
    <s v="MAT 101"/>
    <n v="2"/>
    <s v="Q1"/>
    <s v="If on campus have you used the Community Christian College library.  "/>
    <x v="3"/>
    <e v="#DIV/0!"/>
    <n v="0.25"/>
    <n v="0.5"/>
    <n v="0"/>
    <n v="0"/>
    <n v="1"/>
    <n v="10"/>
    <n v="0.1"/>
    <n v="3.75"/>
  </r>
  <r>
    <s v="POL 130"/>
    <n v="2"/>
    <s v="Q1"/>
    <s v="If on campus have you used the Community Christian College library.  "/>
    <x v="3"/>
    <e v="#DIV/0!"/>
    <n v="0.25"/>
    <n v="0.75"/>
    <n v="0"/>
    <n v="0"/>
    <n v="1"/>
    <n v="19"/>
    <n v="5.2631578947368418E-2"/>
    <n v="3.25"/>
  </r>
  <r>
    <s v="POL 130"/>
    <n v="3"/>
    <s v="Q1"/>
    <s v="If on campus have you used the Community Christian College library.  "/>
    <x v="3"/>
    <e v="#DIV/0!"/>
    <n v="0.33333333333333331"/>
    <n v="0.66666666666666663"/>
    <n v="0"/>
    <n v="0"/>
    <n v="1"/>
    <n v="20"/>
    <n v="0.05"/>
    <n v="3.333333333333333"/>
  </r>
  <r>
    <s v="POL 130"/>
    <n v="5"/>
    <s v="Q1"/>
    <s v="If on campus have you used the Community Christian College library.  "/>
    <x v="3"/>
    <e v="#DIV/0!"/>
    <n v="0"/>
    <n v="1"/>
    <n v="0"/>
    <n v="0"/>
    <n v="1"/>
    <n v="9"/>
    <n v="0.1111111111111111"/>
    <n v="3"/>
  </r>
  <r>
    <s v="PED 101"/>
    <n v="3"/>
    <s v="Q1"/>
    <s v="If on campus have you used the Community Christian College library.  "/>
    <x v="3"/>
    <e v="#DIV/0!"/>
    <n v="0.16666666666666666"/>
    <n v="0.5"/>
    <n v="0.16666666666666666"/>
    <n v="0"/>
    <n v="0.99999999999999989"/>
    <n v="18"/>
    <n v="5.5555555555555552E-2"/>
    <n v="3.3333333333333339"/>
  </r>
  <r>
    <s v="PED 101"/>
    <n v="7"/>
    <s v="Q1"/>
    <s v="If on campus have you used the Community Christian College library.  "/>
    <x v="3"/>
    <e v="#DIV/0!"/>
    <n v="0"/>
    <n v="1"/>
    <n v="0"/>
    <n v="0"/>
    <n v="1"/>
    <n v="8"/>
    <n v="0.125"/>
    <n v="3"/>
  </r>
  <r>
    <s v="SOC 105"/>
    <n v="3"/>
    <s v="Q1"/>
    <s v="If on campus have you used the Community Christian College library.  "/>
    <x v="3"/>
    <e v="#DIV/0!"/>
    <n v="0.2857142857142857"/>
    <n v="0.7142857142857143"/>
    <n v="0"/>
    <n v="0"/>
    <n v="1"/>
    <n v="26"/>
    <n v="3.8461538461538464E-2"/>
    <n v="3.2857142857142856"/>
  </r>
  <r>
    <s v="SOC 105"/>
    <n v="5"/>
    <s v="Q1"/>
    <s v="If on campus have you used the Community Christian College library.  "/>
    <x v="3"/>
    <e v="#DIV/0!"/>
    <n v="0.375"/>
    <n v="0.625"/>
    <n v="0"/>
    <n v="0"/>
    <n v="1"/>
    <n v="22"/>
    <n v="4.5454545454545456E-2"/>
    <n v="3.375"/>
  </r>
  <r>
    <s v="ESC 101"/>
    <n v="1"/>
    <s v="Q11"/>
    <s v="If attending on campus was the library materials were well-organized for easy access."/>
    <x v="3"/>
    <e v="#DIV/0!"/>
    <n v="0.33333333333333331"/>
    <n v="0.55555555555555558"/>
    <n v="0"/>
    <n v="0"/>
    <n v="1"/>
    <n v="32"/>
    <n v="3.125E-2"/>
    <n v="3.5555555555555554"/>
  </r>
  <r>
    <s v="MAT 101"/>
    <n v="1"/>
    <s v="Q11"/>
    <s v="If attending on campus was the library materials were well-organized for easy access."/>
    <x v="3"/>
    <e v="#DIV/0!"/>
    <n v="0.25"/>
    <n v="0.375"/>
    <n v="0.125"/>
    <n v="0"/>
    <n v="1"/>
    <n v="22"/>
    <n v="4.5454545454545456E-2"/>
    <n v="3.625"/>
  </r>
  <r>
    <s v="POL 130"/>
    <n v="3"/>
    <s v="Q11"/>
    <s v="If attending on campus was the library materials were well-organized for easy access."/>
    <x v="3"/>
    <e v="#DIV/0!"/>
    <n v="0.33333333333333331"/>
    <n v="0.66666666666666663"/>
    <n v="0"/>
    <n v="0"/>
    <n v="1"/>
    <n v="20"/>
    <n v="0.05"/>
    <n v="3.333333333333333"/>
  </r>
  <r>
    <s v="PED 101"/>
    <n v="2"/>
    <s v="Q11"/>
    <s v="If attending on campus was the library materials were well-organized for easy access."/>
    <x v="3"/>
    <e v="#DIV/0!"/>
    <n v="0.33333333333333331"/>
    <n v="0.5"/>
    <n v="0.16666666666666666"/>
    <n v="0"/>
    <n v="0.99999999999999989"/>
    <n v="10"/>
    <n v="9.9999999999999992E-2"/>
    <n v="3.166666666666667"/>
  </r>
  <r>
    <s v="PED 101"/>
    <n v="3"/>
    <s v="Q11"/>
    <s v="If attending on campus was the library materials were well-organized for easy access."/>
    <x v="3"/>
    <e v="#DIV/0!"/>
    <n v="0.33333333333333331"/>
    <n v="0.55555555555555558"/>
    <n v="0"/>
    <n v="0"/>
    <n v="1"/>
    <n v="18"/>
    <n v="5.5555555555555552E-2"/>
    <n v="3.5555555555555554"/>
  </r>
  <r>
    <s v="PED 101"/>
    <n v="4"/>
    <s v="Q11"/>
    <s v="If attending on campus was the library materials were well-organized for easy access."/>
    <x v="3"/>
    <e v="#DIV/0!"/>
    <n v="0"/>
    <n v="1"/>
    <n v="0"/>
    <n v="0"/>
    <n v="1"/>
    <n v="9"/>
    <n v="0.1111111111111111"/>
    <n v="3"/>
  </r>
  <r>
    <s v="PED 101"/>
    <n v="5"/>
    <s v="Q11"/>
    <s v="If attending on campus was the library materials were well-organized for easy access."/>
    <x v="3"/>
    <e v="#DIV/0!"/>
    <n v="0"/>
    <n v="1"/>
    <n v="0"/>
    <n v="0"/>
    <n v="1"/>
    <n v="8"/>
    <n v="0.125"/>
    <n v="3"/>
  </r>
  <r>
    <s v="PED 101"/>
    <n v="6"/>
    <s v="Q11"/>
    <s v="If attending on campus was the library materials were well-organized for easy access."/>
    <x v="3"/>
    <e v="#DIV/0!"/>
    <n v="0"/>
    <n v="0.66666666666666663"/>
    <n v="0"/>
    <n v="0"/>
    <n v="1"/>
    <n v="8"/>
    <n v="0.125"/>
    <n v="3.6666666666666665"/>
  </r>
  <r>
    <s v="SOC 105"/>
    <n v="1"/>
    <s v="Q11"/>
    <s v="If attending on campus was the library materials were well-organized for easy access."/>
    <x v="3"/>
    <e v="#DIV/0!"/>
    <n v="0.33333333333333331"/>
    <n v="0.5"/>
    <n v="0"/>
    <n v="5.5555555555555552E-2"/>
    <n v="1"/>
    <n v="33"/>
    <n v="3.0303030303030304E-2"/>
    <n v="3.4444444444444442"/>
  </r>
  <r>
    <s v="SOC 105"/>
    <n v="3"/>
    <s v="Q11"/>
    <s v="If attending on campus was the library materials were well-organized for easy access."/>
    <x v="3"/>
    <e v="#DIV/0!"/>
    <n v="0.25"/>
    <n v="0.5"/>
    <n v="0"/>
    <n v="0"/>
    <n v="1"/>
    <n v="26"/>
    <n v="3.8461538461538464E-2"/>
    <n v="3.75"/>
  </r>
  <r>
    <s v="SOC 105"/>
    <n v="4"/>
    <s v="Q11"/>
    <s v="If attending on campus was the library materials were well-organized for easy access."/>
    <x v="3"/>
    <e v="#DIV/0!"/>
    <n v="0.22222222222222221"/>
    <n v="0.44444444444444442"/>
    <n v="0.1111111111111111"/>
    <n v="0"/>
    <n v="1"/>
    <n v="18"/>
    <n v="5.5555555555555552E-2"/>
    <n v="3.5555555555555554"/>
  </r>
  <r>
    <s v="SOC 105"/>
    <n v="5"/>
    <s v="Q11"/>
    <s v="If attending on campus was the library materials were well-organized for easy access."/>
    <x v="3"/>
    <e v="#DIV/0!"/>
    <n v="0.16666666666666666"/>
    <n v="0.58333333333333337"/>
    <n v="0.16666666666666666"/>
    <n v="0"/>
    <n v="1"/>
    <n v="22"/>
    <n v="4.5454545454545456E-2"/>
    <n v="3.1666666666666665"/>
  </r>
  <r>
    <s v="MAT 101"/>
    <n v="2"/>
    <s v="Q12"/>
    <s v="Is this your first time taking an online course?"/>
    <x v="4"/>
    <e v="#DIV/0!"/>
    <n v="0.2"/>
    <n v="0.4"/>
    <n v="0"/>
    <n v="0"/>
    <n v="1"/>
    <n v="10"/>
    <n v="0.1"/>
    <n v="4"/>
  </r>
  <r>
    <s v="PED 101"/>
    <n v="2"/>
    <s v="Q12"/>
    <s v="Is this your first time taking an online course?"/>
    <x v="4"/>
    <e v="#DIV/0!"/>
    <n v="0"/>
    <n v="0.66666666666666663"/>
    <n v="0.33333333333333331"/>
    <n v="0"/>
    <n v="1"/>
    <n v="10"/>
    <n v="0.1"/>
    <n v="2.6666666666666665"/>
  </r>
  <r>
    <s v="PED 101"/>
    <n v="4"/>
    <s v="Q12"/>
    <s v="Is this your first time taking an online course?"/>
    <x v="4"/>
    <e v="#DIV/0!"/>
    <n v="0"/>
    <n v="0.5"/>
    <n v="0"/>
    <n v="0"/>
    <n v="1"/>
    <n v="9"/>
    <n v="0.1111111111111111"/>
    <n v="4"/>
  </r>
  <r>
    <s v="PED 101"/>
    <n v="5"/>
    <s v="Q12"/>
    <s v="Is this your first time taking an online course?"/>
    <x v="4"/>
    <e v="#DIV/0!"/>
    <n v="0"/>
    <n v="1"/>
    <n v="0"/>
    <n v="0"/>
    <n v="1"/>
    <n v="8"/>
    <n v="0.125"/>
    <n v="3"/>
  </r>
  <r>
    <s v="SOC 105"/>
    <n v="1"/>
    <s v="Q12"/>
    <s v="Is this your first time taking an online course?"/>
    <x v="4"/>
    <e v="#DIV/0!"/>
    <n v="0.33333333333333331"/>
    <n v="0.44444444444444442"/>
    <n v="0"/>
    <n v="0"/>
    <n v="1"/>
    <n v="33"/>
    <n v="3.0303030303030304E-2"/>
    <n v="3.7777777777777777"/>
  </r>
  <r>
    <s v="SOC 105"/>
    <n v="7"/>
    <s v="Q12"/>
    <s v="Is this your first time taking an online course?"/>
    <x v="4"/>
    <e v="#DIV/0!"/>
    <n v="0.33333333333333331"/>
    <n v="0.66666666666666663"/>
    <n v="0"/>
    <n v="0"/>
    <n v="1"/>
    <n v="26"/>
    <n v="3.8461538461538464E-2"/>
    <n v="3.333333333333333"/>
  </r>
  <r>
    <s v="POL 130"/>
    <n v="5"/>
    <s v="Q3"/>
    <s v="I know how to use various online research options. "/>
    <x v="4"/>
    <e v="#DIV/0!"/>
    <n v="0"/>
    <n v="0.5"/>
    <n v="0"/>
    <n v="0"/>
    <n v="1"/>
    <n v="9"/>
    <n v="0.1111111111111111"/>
    <n v="4"/>
  </r>
  <r>
    <s v="PED 101"/>
    <n v="5"/>
    <s v="Q3"/>
    <s v="I know how to use various online research options. "/>
    <x v="4"/>
    <e v="#DIV/0!"/>
    <n v="0"/>
    <n v="1"/>
    <n v="0"/>
    <n v="0"/>
    <n v="1"/>
    <n v="8"/>
    <n v="0.125"/>
    <n v="3"/>
  </r>
  <r>
    <s v="SOC 105"/>
    <n v="3"/>
    <s v="Q3"/>
    <s v="I know how to use various online research options. "/>
    <x v="4"/>
    <e v="#DIV/0!"/>
    <n v="0.33333333333333331"/>
    <n v="0.41666666666666669"/>
    <n v="0"/>
    <n v="8.3333333333333329E-2"/>
    <n v="1"/>
    <n v="26"/>
    <n v="3.8461538461538464E-2"/>
    <n v="3.5"/>
  </r>
  <r>
    <s v="MAT 101"/>
    <n v="6"/>
    <s v="Q4"/>
    <s v="I have access to the CCC online library."/>
    <x v="4"/>
    <e v="#DIV/0!"/>
    <n v="0.33333333333333331"/>
    <n v="0.66666666666666663"/>
    <n v="0"/>
    <n v="0"/>
    <n v="1"/>
    <n v="10"/>
    <n v="0.1"/>
    <n v="3.333333333333333"/>
  </r>
  <r>
    <s v="SOC 105"/>
    <n v="2"/>
    <s v="Q4"/>
    <s v="I have access to the CCC online library."/>
    <x v="4"/>
    <e v="#DIV/0!"/>
    <n v="0"/>
    <n v="0.5"/>
    <n v="0.25"/>
    <n v="0"/>
    <n v="1"/>
    <n v="16"/>
    <n v="6.25E-2"/>
    <n v="3.25"/>
  </r>
  <r>
    <s v="MAT 101"/>
    <n v="5"/>
    <s v="Q13"/>
    <s v="How would you evaluate the overall academic experience you had with CCC?"/>
    <x v="5"/>
    <e v="#DIV/0!"/>
    <n v="4.5454545454545456E-2"/>
    <n v="0.5"/>
    <n v="9.0909090909090912E-2"/>
    <n v="4.5454545454545456E-2"/>
    <n v="1"/>
    <n v="43"/>
    <n v="2.3255813953488372E-2"/>
    <n v="3.4999999999999996"/>
  </r>
  <r>
    <s v="POL 130"/>
    <n v="3"/>
    <s v="Q13"/>
    <s v="How would you evaluate the overall academic experience you had with CCC?"/>
    <x v="5"/>
    <e v="#DIV/0!"/>
    <n v="0"/>
    <n v="0.5"/>
    <n v="0.25"/>
    <n v="0"/>
    <n v="1"/>
    <n v="20"/>
    <n v="0.05"/>
    <n v="3.25"/>
  </r>
  <r>
    <s v="POL 130"/>
    <n v="5"/>
    <s v="Q13"/>
    <s v="How would you evaluate the overall academic experience you had with CCC?"/>
    <x v="5"/>
    <e v="#DIV/0!"/>
    <n v="0"/>
    <n v="0.5"/>
    <n v="0"/>
    <n v="0"/>
    <n v="1"/>
    <n v="9"/>
    <n v="0.1111111111111111"/>
    <n v="4"/>
  </r>
  <r>
    <s v="PED 101"/>
    <n v="2"/>
    <s v="Q13"/>
    <s v="How would you evaluate the overall academic experience you had with CCC?"/>
    <x v="5"/>
    <e v="#DIV/0!"/>
    <n v="0"/>
    <n v="0.5"/>
    <n v="0"/>
    <n v="0.16666666666666666"/>
    <n v="0.99999999999999989"/>
    <n v="10"/>
    <n v="9.9999999999999992E-2"/>
    <n v="3.3333333333333335"/>
  </r>
  <r>
    <s v="SOC 105"/>
    <n v="3"/>
    <s v="Q13"/>
    <s v="How would you evaluate the overall academic experience you had with CCC?"/>
    <x v="5"/>
    <e v="#DIV/0!"/>
    <n v="0"/>
    <n v="0.5"/>
    <n v="8.3333333333333329E-2"/>
    <n v="8.3333333333333329E-2"/>
    <n v="1"/>
    <n v="26"/>
    <n v="3.8461538461538464E-2"/>
    <n v="3.4166666666666665"/>
  </r>
  <r>
    <s v="SOC 105"/>
    <n v="7"/>
    <s v="Q13"/>
    <s v="How would you evaluate the overall academic experience you had with CCC?"/>
    <x v="5"/>
    <e v="#DIV/0!"/>
    <n v="0"/>
    <n v="0.45454545454545453"/>
    <n v="9.0909090909090912E-2"/>
    <n v="9.0909090909090912E-2"/>
    <n v="1"/>
    <n v="26"/>
    <n v="3.8461538461538464E-2"/>
    <n v="3.4545454545454541"/>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7">
  <r>
    <s v="MAT 101"/>
    <n v="1"/>
    <s v="Q6"/>
    <s v="I think the College’s statement of faith, mission and purpose, and ethical values and standards are reflected in my courses. "/>
    <x v="0"/>
    <e v="#DIV/0!"/>
    <n v="0.5"/>
    <n v="0.125"/>
    <n v="0.125"/>
    <n v="0"/>
    <n v="1"/>
    <n v="22"/>
    <n v="4.5454545454545456E-2"/>
    <n v="3.875"/>
  </r>
  <r>
    <s v="MAT 101"/>
    <n v="3"/>
    <s v="Q6"/>
    <s v="I think the College’s statement of faith, mission and purpose, and ethical values and standards are reflected in my courses. "/>
    <x v="0"/>
    <e v="#DIV/0!"/>
    <n v="1"/>
    <n v="0"/>
    <n v="0"/>
    <n v="0"/>
    <n v="1"/>
    <n v="12"/>
    <n v="8.3333333333333329E-2"/>
    <n v="4"/>
  </r>
  <r>
    <s v="MAT 101"/>
    <n v="5"/>
    <s v="Q6"/>
    <s v="I think the College’s statement of faith, mission and purpose, and ethical values and standards are reflected in my courses. "/>
    <x v="0"/>
    <e v="#DIV/0!"/>
    <n v="0.63636363636363635"/>
    <n v="0.22727272727272727"/>
    <n v="0"/>
    <n v="0"/>
    <n v="1"/>
    <n v="43"/>
    <n v="2.3255813953488372E-2"/>
    <n v="3.9090909090909087"/>
  </r>
  <r>
    <s v="MAT 101"/>
    <n v="7"/>
    <s v="Q6"/>
    <s v="I think the College’s statement of faith, mission and purpose, and ethical values and standards are reflected in my courses. "/>
    <x v="0"/>
    <e v="#DIV/0!"/>
    <n v="0.66666666666666663"/>
    <n v="0.33333333333333331"/>
    <n v="0"/>
    <n v="0"/>
    <n v="1"/>
    <n v="3"/>
    <n v="0.33333333333333331"/>
    <n v="3.6666666666666665"/>
  </r>
  <r>
    <s v="POL 130"/>
    <n v="1"/>
    <s v="Q6"/>
    <s v="I think the College’s statement of faith, mission and purpose, and ethical values and standards are reflected in my courses. "/>
    <x v="0"/>
    <e v="#DIV/0!"/>
    <n v="0.6"/>
    <n v="0"/>
    <n v="0"/>
    <n v="0"/>
    <n v="1"/>
    <n v="10"/>
    <n v="0.1"/>
    <n v="4.4000000000000004"/>
  </r>
  <r>
    <s v="POL 130"/>
    <n v="2"/>
    <s v="Q6"/>
    <s v="I think the College’s statement of faith, mission and purpose, and ethical values and standards are reflected in my courses. "/>
    <x v="0"/>
    <e v="#DIV/0!"/>
    <n v="0.58333333333333337"/>
    <n v="0.33333333333333331"/>
    <n v="0"/>
    <n v="0"/>
    <n v="1"/>
    <n v="19"/>
    <n v="5.2631578947368418E-2"/>
    <n v="3.75"/>
  </r>
  <r>
    <s v="POL 130"/>
    <n v="3"/>
    <s v="Q6"/>
    <s v="I think the College’s statement of faith, mission and purpose, and ethical values and standards are reflected in my courses. "/>
    <x v="0"/>
    <e v="#DIV/0!"/>
    <n v="0.5"/>
    <n v="0.33333333333333331"/>
    <n v="0"/>
    <n v="0"/>
    <n v="1"/>
    <n v="20"/>
    <n v="0.05"/>
    <n v="3.833333333333333"/>
  </r>
  <r>
    <s v="POL 130"/>
    <n v="4"/>
    <s v="Q6"/>
    <s v="I think the College’s statement of faith, mission and purpose, and ethical values and standards are reflected in my courses. "/>
    <x v="0"/>
    <e v="#DIV/0!"/>
    <n v="0.55555555555555558"/>
    <n v="0.22222222222222221"/>
    <n v="0"/>
    <n v="0"/>
    <n v="1"/>
    <n v="20"/>
    <n v="0.05"/>
    <n v="4"/>
  </r>
  <r>
    <s v="POL 130"/>
    <n v="6"/>
    <s v="Q6"/>
    <s v="I think the College’s statement of faith, mission and purpose, and ethical values and standards are reflected in my courses. "/>
    <x v="0"/>
    <e v="#DIV/0!"/>
    <n v="0.69230769230769229"/>
    <n v="7.6923076923076927E-2"/>
    <n v="0"/>
    <n v="0"/>
    <n v="1"/>
    <n v="31"/>
    <n v="3.2258064516129031E-2"/>
    <n v="4.1538461538461542"/>
  </r>
  <r>
    <s v="PED 101"/>
    <n v="1"/>
    <s v="Q6"/>
    <s v="I think the College’s statement of faith, mission and purpose, and ethical values and standards are reflected in my courses. "/>
    <x v="0"/>
    <e v="#DIV/0!"/>
    <n v="0.66666666666666663"/>
    <n v="8.3333333333333329E-2"/>
    <n v="0"/>
    <n v="0"/>
    <n v="1"/>
    <n v="22"/>
    <n v="4.5454545454545456E-2"/>
    <n v="4.1666666666666661"/>
  </r>
  <r>
    <s v="PED 101"/>
    <n v="2"/>
    <s v="Q6"/>
    <s v="I think the College’s statement of faith, mission and purpose, and ethical values and standards are reflected in my courses. "/>
    <x v="0"/>
    <e v="#DIV/0!"/>
    <n v="0.66666666666666663"/>
    <n v="0.16666666666666666"/>
    <n v="0.16666666666666666"/>
    <n v="0"/>
    <n v="0.99999999999999989"/>
    <n v="10"/>
    <n v="9.9999999999999992E-2"/>
    <n v="3.5000000000000004"/>
  </r>
  <r>
    <s v="PED 101"/>
    <n v="3"/>
    <s v="Q6"/>
    <s v="I think the College’s statement of faith, mission and purpose, and ethical values and standards are reflected in my courses. "/>
    <x v="0"/>
    <e v="#DIV/0!"/>
    <n v="0.77777777777777779"/>
    <n v="0"/>
    <n v="0"/>
    <n v="0"/>
    <n v="1"/>
    <n v="18"/>
    <n v="5.5555555555555552E-2"/>
    <n v="4.2222222222222223"/>
  </r>
  <r>
    <s v="PED 101"/>
    <n v="6"/>
    <s v="Q6"/>
    <s v="I think the College’s statement of faith, mission and purpose, and ethical values and standards are reflected in my courses. "/>
    <x v="0"/>
    <e v="#DIV/0!"/>
    <n v="0.75"/>
    <n v="0"/>
    <n v="0"/>
    <n v="0"/>
    <n v="1"/>
    <n v="8"/>
    <n v="0.125"/>
    <n v="4.25"/>
  </r>
  <r>
    <s v="PED 101"/>
    <n v="7"/>
    <s v="Q6"/>
    <s v="I think the College’s statement of faith, mission and purpose, and ethical values and standards are reflected in my courses. "/>
    <x v="0"/>
    <e v="#DIV/0!"/>
    <n v="0.5"/>
    <n v="0"/>
    <n v="0"/>
    <n v="0"/>
    <n v="1"/>
    <n v="8"/>
    <n v="0.125"/>
    <n v="4.5"/>
  </r>
  <r>
    <s v="SOC 105"/>
    <n v="1"/>
    <s v="Q6"/>
    <s v="I think the College’s statement of faith, mission and purpose, and ethical values and standards are reflected in my courses. "/>
    <x v="0"/>
    <e v="#DIV/0!"/>
    <n v="0.47058823529411764"/>
    <n v="0.35294117647058826"/>
    <n v="5.8823529411764705E-2"/>
    <n v="5.8823529411764705E-2"/>
    <n v="1"/>
    <n v="33"/>
    <n v="3.0303030303030304E-2"/>
    <n v="3.4117647058823528"/>
  </r>
  <r>
    <s v="SOC 105"/>
    <n v="2"/>
    <s v="Q6"/>
    <s v="I think the College’s statement of faith, mission and purpose, and ethical values and standards are reflected in my courses. "/>
    <x v="0"/>
    <e v="#DIV/0!"/>
    <n v="0.7"/>
    <n v="0.1"/>
    <n v="0"/>
    <n v="0"/>
    <n v="0.99999999999999989"/>
    <n v="16"/>
    <n v="6.2499999999999993E-2"/>
    <n v="4.1000000000000005"/>
  </r>
  <r>
    <s v="SOC 105"/>
    <n v="3"/>
    <s v="Q6"/>
    <s v="I think the College’s statement of faith, mission and purpose, and ethical values and standards are reflected in my courses. "/>
    <x v="0"/>
    <e v="#DIV/0!"/>
    <n v="0.58333333333333337"/>
    <n v="0.25"/>
    <n v="0"/>
    <n v="0"/>
    <n v="1"/>
    <n v="26"/>
    <n v="3.8461538461538464E-2"/>
    <n v="3.916666666666667"/>
  </r>
  <r>
    <s v="SOC 105"/>
    <n v="4"/>
    <s v="Q6"/>
    <s v="I think the College’s statement of faith, mission and purpose, and ethical values and standards are reflected in my courses. "/>
    <x v="0"/>
    <e v="#DIV/0!"/>
    <n v="0.77777777777777779"/>
    <n v="0.1111111111111111"/>
    <n v="0"/>
    <n v="0"/>
    <n v="1"/>
    <n v="18"/>
    <n v="5.5555555555555552E-2"/>
    <n v="4"/>
  </r>
  <r>
    <s v="SOC 105"/>
    <n v="5"/>
    <s v="Q6"/>
    <s v="I think the College’s statement of faith, mission and purpose, and ethical values and standards are reflected in my courses. "/>
    <x v="0"/>
    <e v="#DIV/0!"/>
    <n v="0.5"/>
    <n v="0.33333333333333331"/>
    <n v="8.3333333333333329E-2"/>
    <n v="0"/>
    <n v="1"/>
    <n v="22"/>
    <n v="4.5454545454545456E-2"/>
    <n v="3.583333333333333"/>
  </r>
  <r>
    <s v="SOC 105"/>
    <n v="6"/>
    <s v="Q6"/>
    <s v="I think the College’s statement of faith, mission and purpose, and ethical values and standards are reflected in my courses. "/>
    <x v="0"/>
    <e v="#DIV/0!"/>
    <n v="0.6"/>
    <n v="0.1"/>
    <n v="3.3333333333333333E-2"/>
    <n v="0"/>
    <n v="1"/>
    <n v="44"/>
    <n v="2.2727272727272728E-2"/>
    <n v="4.0999999999999996"/>
  </r>
  <r>
    <s v="SOC 105"/>
    <n v="7"/>
    <s v="Q6"/>
    <s v="I think the College’s statement of faith, mission and purpose, and ethical values and standards are reflected in my courses. "/>
    <x v="0"/>
    <e v="#DIV/0!"/>
    <n v="0.63636363636363635"/>
    <n v="0.36363636363636365"/>
    <n v="0"/>
    <n v="0"/>
    <n v="1"/>
    <n v="26"/>
    <n v="3.8461538461538464E-2"/>
    <n v="3.6363636363636362"/>
  </r>
  <r>
    <s v="MAT 101"/>
    <n v="1"/>
    <s v="Q7"/>
    <s v="The courses demonstrate an integration between faith and the subject being taught, that is, a Christian worldview of the subject is presented."/>
    <x v="0"/>
    <e v="#DIV/0!"/>
    <n v="0.5"/>
    <n v="0.125"/>
    <n v="0.125"/>
    <n v="0"/>
    <n v="1"/>
    <n v="22"/>
    <n v="4.5454545454545456E-2"/>
    <n v="3.875"/>
  </r>
  <r>
    <s v="MAT 101"/>
    <n v="3"/>
    <s v="Q7"/>
    <s v="The courses demonstrate an integration between faith and the subject being taught, that is, a Christian worldview of the subject is presented."/>
    <x v="0"/>
    <e v="#DIV/0!"/>
    <n v="1"/>
    <n v="0"/>
    <n v="0"/>
    <n v="0"/>
    <n v="1"/>
    <n v="12"/>
    <n v="8.3333333333333329E-2"/>
    <n v="4"/>
  </r>
  <r>
    <s v="MAT 101"/>
    <n v="5"/>
    <s v="Q7"/>
    <s v="The courses demonstrate an integration between faith and the subject being taught, that is, a Christian worldview of the subject is presented."/>
    <x v="0"/>
    <e v="#DIV/0!"/>
    <n v="0.61904761904761907"/>
    <n v="0.2857142857142857"/>
    <n v="4.7619047619047616E-2"/>
    <n v="0"/>
    <n v="1"/>
    <n v="43"/>
    <n v="2.3255813953488372E-2"/>
    <n v="3.666666666666667"/>
  </r>
  <r>
    <s v="MAT 101"/>
    <n v="6"/>
    <s v="Q7"/>
    <s v="The courses demonstrate an integration between faith and the subject being taught, that is, a Christian worldview of the subject is presented."/>
    <x v="0"/>
    <e v="#DIV/0!"/>
    <n v="0.66666666666666663"/>
    <n v="0.33333333333333331"/>
    <n v="0"/>
    <n v="0"/>
    <n v="1"/>
    <n v="10"/>
    <n v="0.1"/>
    <n v="3.6666666666666665"/>
  </r>
  <r>
    <s v="MAT 101"/>
    <n v="7"/>
    <s v="Q7"/>
    <s v="The courses demonstrate an integration between faith and the subject being taught, that is, a Christian worldview of the subject is presented."/>
    <x v="0"/>
    <e v="#DIV/0!"/>
    <n v="0.66666666666666663"/>
    <n v="0.33333333333333331"/>
    <n v="0"/>
    <n v="0"/>
    <n v="1"/>
    <n v="3"/>
    <n v="0.33333333333333331"/>
    <n v="3.6666666666666665"/>
  </r>
  <r>
    <s v="POL 130"/>
    <n v="1"/>
    <s v="Q7"/>
    <s v="The courses demonstrate an integration between faith and the subject being taught, that is, a Christian worldview of the subject is presented."/>
    <x v="0"/>
    <e v="#DIV/0!"/>
    <n v="0.6"/>
    <n v="0.2"/>
    <n v="0"/>
    <n v="0"/>
    <n v="1"/>
    <n v="10"/>
    <n v="0.1"/>
    <n v="4"/>
  </r>
  <r>
    <s v="POL 130"/>
    <n v="2"/>
    <s v="Q7"/>
    <s v="The courses demonstrate an integration between faith and the subject being taught, that is, a Christian worldview of the subject is presented."/>
    <x v="0"/>
    <e v="#DIV/0!"/>
    <n v="0.58333333333333337"/>
    <n v="0.25"/>
    <n v="0"/>
    <n v="0"/>
    <n v="1"/>
    <n v="19"/>
    <n v="5.2631578947368418E-2"/>
    <n v="3.916666666666667"/>
  </r>
  <r>
    <s v="POL 130"/>
    <n v="4"/>
    <s v="Q7"/>
    <s v="The courses demonstrate an integration between faith and the subject being taught, that is, a Christian worldview of the subject is presented."/>
    <x v="0"/>
    <e v="#DIV/0!"/>
    <n v="0.55555555555555558"/>
    <n v="0.22222222222222221"/>
    <n v="0"/>
    <n v="0"/>
    <n v="1"/>
    <n v="20"/>
    <n v="0.05"/>
    <n v="4"/>
  </r>
  <r>
    <s v="POL 130"/>
    <n v="6"/>
    <s v="Q7"/>
    <s v="The courses demonstrate an integration between faith and the subject being taught, that is, a Christian worldview of the subject is presented."/>
    <x v="0"/>
    <e v="#DIV/0!"/>
    <n v="0.61538461538461542"/>
    <n v="0.15384615384615385"/>
    <n v="0"/>
    <n v="0"/>
    <n v="1"/>
    <n v="31"/>
    <n v="3.2258064516129031E-2"/>
    <n v="4.0769230769230775"/>
  </r>
  <r>
    <s v="PED 101"/>
    <n v="1"/>
    <s v="Q7"/>
    <s v="The courses demonstrate an integration between faith and the subject being taught, that is, a Christian worldview of the subject is presented."/>
    <x v="0"/>
    <e v="#DIV/0!"/>
    <n v="0.66666666666666663"/>
    <n v="8.3333333333333329E-2"/>
    <n v="0"/>
    <n v="0"/>
    <n v="1"/>
    <n v="22"/>
    <n v="4.5454545454545456E-2"/>
    <n v="4.1666666666666661"/>
  </r>
  <r>
    <s v="PED 101"/>
    <n v="3"/>
    <s v="Q7"/>
    <s v="The courses demonstrate an integration between faith and the subject being taught, that is, a Christian worldview of the subject is presented."/>
    <x v="0"/>
    <e v="#DIV/0!"/>
    <n v="0.66666666666666663"/>
    <n v="0"/>
    <n v="0"/>
    <n v="0"/>
    <n v="1"/>
    <n v="18"/>
    <n v="5.5555555555555552E-2"/>
    <n v="4.333333333333333"/>
  </r>
  <r>
    <s v="PED 101"/>
    <n v="6"/>
    <s v="Q7"/>
    <s v="The courses demonstrate an integration between faith and the subject being taught, that is, a Christian worldview of the subject is presented."/>
    <x v="0"/>
    <e v="#DIV/0!"/>
    <n v="0.75"/>
    <n v="0"/>
    <n v="0"/>
    <n v="0"/>
    <n v="1"/>
    <n v="8"/>
    <n v="0.125"/>
    <n v="4.25"/>
  </r>
  <r>
    <s v="PED 101"/>
    <n v="7"/>
    <s v="Q7"/>
    <s v="The courses demonstrate an integration between faith and the subject being taught, that is, a Christian worldview of the subject is presented."/>
    <x v="0"/>
    <e v="#DIV/0!"/>
    <n v="0.5"/>
    <n v="0"/>
    <n v="0"/>
    <n v="0"/>
    <n v="1"/>
    <n v="8"/>
    <n v="0.125"/>
    <n v="4.5"/>
  </r>
  <r>
    <s v="SOC 105"/>
    <n v="1"/>
    <s v="Q7"/>
    <s v="The courses demonstrate an integration between faith and the subject being taught, that is, a Christian worldview of the subject is presented."/>
    <x v="0"/>
    <e v="#DIV/0!"/>
    <n v="0.5"/>
    <n v="0.27777777777777779"/>
    <n v="5.5555555555555552E-2"/>
    <n v="0"/>
    <n v="1"/>
    <n v="33"/>
    <n v="3.0303030303030304E-2"/>
    <n v="3.7777777777777777"/>
  </r>
  <r>
    <s v="SOC 105"/>
    <n v="2"/>
    <s v="Q7"/>
    <s v="The courses demonstrate an integration between faith and the subject being taught, that is, a Christian worldview of the subject is presented."/>
    <x v="0"/>
    <e v="#DIV/0!"/>
    <n v="0.8"/>
    <n v="0.1"/>
    <n v="0"/>
    <n v="0"/>
    <n v="1"/>
    <n v="16"/>
    <n v="6.25E-2"/>
    <n v="4"/>
  </r>
  <r>
    <s v="SOC 105"/>
    <n v="3"/>
    <s v="Q7"/>
    <s v="The courses demonstrate an integration between faith and the subject being taught, that is, a Christian worldview of the subject is presented."/>
    <x v="0"/>
    <e v="#DIV/0!"/>
    <n v="0.41666666666666669"/>
    <n v="0.33333333333333331"/>
    <n v="0"/>
    <n v="0"/>
    <n v="1"/>
    <n v="26"/>
    <n v="3.8461538461538464E-2"/>
    <n v="3.916666666666667"/>
  </r>
  <r>
    <s v="SOC 105"/>
    <n v="4"/>
    <s v="Q7"/>
    <s v="The courses demonstrate an integration between faith and the subject being taught, that is, a Christian worldview of the subject is presented."/>
    <x v="0"/>
    <e v="#DIV/0!"/>
    <n v="0.66666666666666663"/>
    <n v="0.1111111111111111"/>
    <n v="0"/>
    <n v="0"/>
    <n v="1"/>
    <n v="18"/>
    <n v="5.5555555555555552E-2"/>
    <n v="4.1111111111111107"/>
  </r>
  <r>
    <s v="SOC 105"/>
    <n v="5"/>
    <s v="Q7"/>
    <s v="The courses demonstrate an integration between faith and the subject being taught, that is, a Christian worldview of the subject is presented."/>
    <x v="0"/>
    <e v="#DIV/0!"/>
    <n v="0.5"/>
    <n v="0.25"/>
    <n v="0"/>
    <n v="8.3333333333333329E-2"/>
    <n v="1"/>
    <n v="22"/>
    <n v="4.5454545454545456E-2"/>
    <n v="3.6666666666666665"/>
  </r>
  <r>
    <s v="SOC 105"/>
    <n v="6"/>
    <s v="Q7"/>
    <s v="The courses demonstrate an integration between faith and the subject being taught, that is, a Christian worldview of the subject is presented."/>
    <x v="0"/>
    <e v="#DIV/0!"/>
    <n v="0.6333333333333333"/>
    <n v="0.13333333333333333"/>
    <n v="3.3333333333333333E-2"/>
    <n v="0"/>
    <n v="0.99999999999999989"/>
    <n v="44"/>
    <n v="2.2727272727272724E-2"/>
    <n v="4"/>
  </r>
  <r>
    <s v="SOC 105"/>
    <n v="7"/>
    <s v="Q7"/>
    <s v="The courses demonstrate an integration between faith and the subject being taught, that is, a Christian worldview of the subject is presented."/>
    <x v="0"/>
    <e v="#DIV/0!"/>
    <n v="0.63636363636363635"/>
    <n v="0.36363636363636365"/>
    <n v="0"/>
    <n v="0"/>
    <n v="1"/>
    <n v="26"/>
    <n v="3.8461538461538464E-2"/>
    <n v="3.6363636363636362"/>
  </r>
  <r>
    <s v="ESC 101"/>
    <n v="1"/>
    <s v="Q9"/>
    <s v="The computer lab hours allow me to have ready access to computer equipment on campus. "/>
    <x v="1"/>
    <e v="#DIV/0!"/>
    <n v="0.55555555555555558"/>
    <n v="0.27777777777777779"/>
    <n v="5.5555555555555552E-2"/>
    <n v="0"/>
    <n v="1"/>
    <n v="32"/>
    <n v="3.125E-2"/>
    <n v="3.7222222222222223"/>
  </r>
  <r>
    <s v="MAT 101"/>
    <n v="3"/>
    <s v="Q9"/>
    <s v="The computer lab hours allow me to have ready access to computer equipment on campus. "/>
    <x v="1"/>
    <e v="#DIV/0!"/>
    <n v="1"/>
    <n v="0"/>
    <n v="0"/>
    <n v="0"/>
    <n v="1"/>
    <n v="12"/>
    <n v="8.3333333333333329E-2"/>
    <n v="4"/>
  </r>
  <r>
    <s v="POL 130"/>
    <n v="1"/>
    <s v="Q9"/>
    <s v="The computer lab hours allow me to have ready access to computer equipment on campus. "/>
    <x v="1"/>
    <e v="#DIV/0!"/>
    <n v="0.6"/>
    <n v="0.2"/>
    <n v="0"/>
    <n v="0"/>
    <n v="1"/>
    <n v="10"/>
    <n v="0.1"/>
    <n v="4"/>
  </r>
  <r>
    <s v="POL 130"/>
    <n v="6"/>
    <s v="Q9"/>
    <s v="The computer lab hours allow me to have ready access to computer equipment on campus. "/>
    <x v="1"/>
    <e v="#DIV/0!"/>
    <n v="0.46153846153846156"/>
    <n v="0.38461538461538464"/>
    <n v="0"/>
    <n v="0"/>
    <n v="1"/>
    <n v="31"/>
    <n v="3.2258064516129031E-2"/>
    <n v="3.7692307692307692"/>
  </r>
  <r>
    <s v="PED 101"/>
    <n v="3"/>
    <s v="Q9"/>
    <s v="The computer lab hours allow me to have ready access to computer equipment on campus. "/>
    <x v="1"/>
    <e v="#DIV/0!"/>
    <n v="0.55555555555555558"/>
    <n v="0"/>
    <n v="0"/>
    <n v="0.1111111111111111"/>
    <n v="1"/>
    <n v="18"/>
    <n v="5.5555555555555552E-2"/>
    <n v="4"/>
  </r>
  <r>
    <s v="PED 101"/>
    <n v="6"/>
    <s v="Q9"/>
    <s v="The computer lab hours allow me to have ready access to computer equipment on campus. "/>
    <x v="1"/>
    <e v="#DIV/0!"/>
    <n v="0.75"/>
    <n v="0.25"/>
    <n v="0"/>
    <n v="0"/>
    <n v="1"/>
    <n v="8"/>
    <n v="0.125"/>
    <n v="3.75"/>
  </r>
  <r>
    <s v="PED 101"/>
    <n v="7"/>
    <s v="Q9"/>
    <s v="The computer lab hours allow me to have ready access to computer equipment on campus. "/>
    <x v="1"/>
    <e v="#DIV/0!"/>
    <n v="0.5"/>
    <n v="0"/>
    <n v="0"/>
    <n v="0"/>
    <n v="1"/>
    <n v="8"/>
    <n v="0.125"/>
    <n v="4.5"/>
  </r>
  <r>
    <s v="SOC 105"/>
    <n v="2"/>
    <s v="Q9"/>
    <s v="The computer lab hours allow me to have ready access to computer equipment on campus. "/>
    <x v="1"/>
    <e v="#DIV/0!"/>
    <n v="0.4"/>
    <n v="0.1"/>
    <n v="0.1"/>
    <n v="0.1"/>
    <n v="0.99999999999999989"/>
    <n v="16"/>
    <n v="6.2499999999999993E-2"/>
    <n v="3.7000000000000011"/>
  </r>
  <r>
    <s v="SOC 105"/>
    <n v="3"/>
    <s v="Q9"/>
    <s v="The computer lab hours allow me to have ready access to computer equipment on campus. "/>
    <x v="1"/>
    <e v="#DIV/0!"/>
    <n v="0.5"/>
    <n v="0.33333333333333331"/>
    <n v="0"/>
    <n v="0"/>
    <n v="1"/>
    <n v="26"/>
    <n v="3.8461538461538464E-2"/>
    <n v="3.833333333333333"/>
  </r>
  <r>
    <s v="SOC 105"/>
    <n v="6"/>
    <s v="Q9"/>
    <s v="The computer lab hours allow me to have ready access to computer equipment on campus. "/>
    <x v="1"/>
    <e v="#DIV/0!"/>
    <n v="0.48275862068965519"/>
    <n v="0.37931034482758619"/>
    <n v="3.4482758620689655E-2"/>
    <n v="0"/>
    <n v="1"/>
    <n v="44"/>
    <n v="2.2727272727272728E-2"/>
    <n v="3.6551724137931036"/>
  </r>
  <r>
    <s v="SOC 105"/>
    <n v="7"/>
    <s v="Q9"/>
    <s v="The computer lab hours allow me to have ready access to computer equipment on campus. "/>
    <x v="1"/>
    <e v="#DIV/0!"/>
    <n v="0.45454545454545453"/>
    <n v="0.36363636363636365"/>
    <n v="9.0909090909090912E-2"/>
    <n v="9.0909090909090912E-2"/>
    <n v="1"/>
    <n v="26"/>
    <n v="3.8461538461538464E-2"/>
    <n v="3.1818181818181817"/>
  </r>
  <r>
    <s v="ESC 101"/>
    <n v="1"/>
    <s v="Q10"/>
    <s v="I am satisfied with the counseling/tutoring I received. "/>
    <x v="2"/>
    <e v="#DIV/0!"/>
    <n v="0.55555555555555558"/>
    <n v="0.16666666666666666"/>
    <n v="0.1111111111111111"/>
    <n v="0"/>
    <n v="1"/>
    <n v="32"/>
    <n v="3.125E-2"/>
    <n v="3.7777777777777777"/>
  </r>
  <r>
    <s v="MAT 101"/>
    <n v="5"/>
    <s v="Q10"/>
    <s v="I am satisfied with the counseling/tutoring I received. "/>
    <x v="2"/>
    <e v="#DIV/0!"/>
    <n v="0.63636363636363635"/>
    <n v="0.27272727272727271"/>
    <n v="0"/>
    <n v="4.5454545454545456E-2"/>
    <n v="0.99999999999999989"/>
    <n v="43"/>
    <n v="2.3255813953488368E-2"/>
    <n v="3.6363636363636367"/>
  </r>
  <r>
    <s v="MAT 101"/>
    <n v="7"/>
    <s v="Q10"/>
    <s v="I am satisfied with the counseling/tutoring I received. "/>
    <x v="2"/>
    <e v="#DIV/0!"/>
    <n v="0.66666666666666663"/>
    <n v="0.33333333333333331"/>
    <n v="0"/>
    <n v="0"/>
    <n v="1"/>
    <n v="3"/>
    <n v="0.33333333333333331"/>
    <n v="3.6666666666666665"/>
  </r>
  <r>
    <s v="POL 130"/>
    <n v="1"/>
    <s v="Q10"/>
    <s v="I am satisfied with the counseling/tutoring I received. "/>
    <x v="2"/>
    <e v="#DIV/0!"/>
    <n v="0.6"/>
    <n v="0.2"/>
    <n v="0"/>
    <n v="0"/>
    <n v="1"/>
    <n v="10"/>
    <n v="0.1"/>
    <n v="4"/>
  </r>
  <r>
    <s v="POL 130"/>
    <n v="4"/>
    <s v="Q10"/>
    <s v="I am satisfied with the counseling/tutoring I received. "/>
    <x v="2"/>
    <e v="#DIV/0!"/>
    <n v="0.55555555555555558"/>
    <n v="0.33333333333333331"/>
    <n v="0"/>
    <n v="0"/>
    <n v="1"/>
    <n v="20"/>
    <n v="0.05"/>
    <n v="3.7777777777777777"/>
  </r>
  <r>
    <s v="POL 130"/>
    <n v="6"/>
    <s v="Q10"/>
    <s v="I am satisfied with the counseling/tutoring I received. "/>
    <x v="2"/>
    <e v="#DIV/0!"/>
    <n v="0.53846153846153844"/>
    <n v="0.23076923076923078"/>
    <n v="0.15384615384615385"/>
    <n v="0"/>
    <n v="1"/>
    <n v="31"/>
    <n v="3.2258064516129031E-2"/>
    <n v="3.5384615384615383"/>
  </r>
  <r>
    <s v="PED 101"/>
    <n v="1"/>
    <s v="Q10"/>
    <s v="I am satisfied with the counseling/tutoring I received. "/>
    <x v="2"/>
    <e v="#DIV/0!"/>
    <n v="0.5"/>
    <n v="0.16666666666666666"/>
    <n v="0"/>
    <n v="0"/>
    <n v="0.99999999999999989"/>
    <n v="22"/>
    <n v="4.5454545454545449E-2"/>
    <n v="4.166666666666667"/>
  </r>
  <r>
    <s v="PED 101"/>
    <n v="2"/>
    <s v="Q10"/>
    <s v="I am satisfied with the counseling/tutoring I received. "/>
    <x v="2"/>
    <e v="#DIV/0!"/>
    <n v="0.5"/>
    <n v="0.16666666666666666"/>
    <n v="0.33333333333333331"/>
    <n v="0"/>
    <n v="1"/>
    <n v="10"/>
    <n v="0.1"/>
    <n v="3.1666666666666665"/>
  </r>
  <r>
    <s v="PED 101"/>
    <n v="3"/>
    <s v="Q10"/>
    <s v="I am satisfied with the counseling/tutoring I received. "/>
    <x v="2"/>
    <e v="#DIV/0!"/>
    <n v="0.5"/>
    <n v="0.125"/>
    <n v="0"/>
    <n v="0.125"/>
    <n v="1"/>
    <n v="18"/>
    <n v="5.5555555555555552E-2"/>
    <n v="3.75"/>
  </r>
  <r>
    <s v="PED 101"/>
    <n v="4"/>
    <s v="Q10"/>
    <s v="I am satisfied with the counseling/tutoring I received. "/>
    <x v="2"/>
    <e v="#DIV/0!"/>
    <n v="0.66666666666666663"/>
    <n v="0.33333333333333331"/>
    <n v="0"/>
    <n v="0"/>
    <n v="1"/>
    <n v="9"/>
    <n v="0.1111111111111111"/>
    <n v="3.6666666666666665"/>
  </r>
  <r>
    <s v="PED 101"/>
    <n v="7"/>
    <s v="Q10"/>
    <s v="I am satisfied with the counseling/tutoring I received. "/>
    <x v="2"/>
    <e v="#DIV/0!"/>
    <n v="0.5"/>
    <n v="0"/>
    <n v="0"/>
    <n v="0"/>
    <n v="1"/>
    <n v="8"/>
    <n v="0.125"/>
    <n v="4.5"/>
  </r>
  <r>
    <s v="SOC 105"/>
    <n v="2"/>
    <s v="Q10"/>
    <s v="I am satisfied with the counseling/tutoring I received. "/>
    <x v="2"/>
    <e v="#DIV/0!"/>
    <n v="0.44444444444444442"/>
    <n v="0.1111111111111111"/>
    <n v="0.1111111111111111"/>
    <n v="0"/>
    <n v="1"/>
    <n v="16"/>
    <n v="6.25E-2"/>
    <n v="4"/>
  </r>
  <r>
    <s v="SOC 105"/>
    <n v="3"/>
    <s v="Q10"/>
    <s v="I am satisfied with the counseling/tutoring I received. "/>
    <x v="2"/>
    <e v="#DIV/0!"/>
    <n v="0.41666666666666669"/>
    <n v="0.33333333333333331"/>
    <n v="0"/>
    <n v="0"/>
    <n v="1"/>
    <n v="26"/>
    <n v="3.8461538461538464E-2"/>
    <n v="3.916666666666667"/>
  </r>
  <r>
    <s v="SOC 105"/>
    <n v="4"/>
    <s v="Q10"/>
    <s v="I am satisfied with the counseling/tutoring I received. "/>
    <x v="2"/>
    <e v="#DIV/0!"/>
    <n v="0.55555555555555558"/>
    <n v="0.22222222222222221"/>
    <n v="0.22222222222222221"/>
    <n v="0"/>
    <n v="1"/>
    <n v="18"/>
    <n v="5.5555555555555552E-2"/>
    <n v="3.333333333333333"/>
  </r>
  <r>
    <s v="SOC 105"/>
    <n v="6"/>
    <s v="Q10"/>
    <s v="I am satisfied with the counseling/tutoring I received. "/>
    <x v="2"/>
    <e v="#DIV/0!"/>
    <n v="0.53333333333333333"/>
    <n v="0.16666666666666666"/>
    <n v="0.1"/>
    <n v="0"/>
    <n v="1"/>
    <n v="44"/>
    <n v="2.2727272727272728E-2"/>
    <n v="3.8333333333333335"/>
  </r>
  <r>
    <s v="SOC 105"/>
    <n v="7"/>
    <s v="Q10"/>
    <s v="I am satisfied with the counseling/tutoring I received. "/>
    <x v="2"/>
    <e v="#DIV/0!"/>
    <n v="0.45454545454545453"/>
    <n v="0.36363636363636365"/>
    <n v="0"/>
    <n v="9.0909090909090912E-2"/>
    <n v="1"/>
    <n v="26"/>
    <n v="3.8461538461538464E-2"/>
    <n v="3.4545454545454541"/>
  </r>
  <r>
    <s v="PED 101"/>
    <n v="4"/>
    <s v="Q14"/>
    <s v="How supportive were the faculty members?"/>
    <x v="2"/>
    <e v="#DIV/0!"/>
    <n v="1"/>
    <n v="0"/>
    <n v="0"/>
    <n v="0"/>
    <n v="1"/>
    <n v="9"/>
    <n v="0.1111111111111111"/>
    <n v="4"/>
  </r>
  <r>
    <s v="ESC 101"/>
    <n v="1"/>
    <s v="Q2"/>
    <s v="My questions and problems were resolved in a reasonable amount of time."/>
    <x v="2"/>
    <e v="#DIV/0!"/>
    <n v="0.61111111111111116"/>
    <n v="0.27777777777777779"/>
    <n v="0"/>
    <n v="0"/>
    <n v="1"/>
    <n v="32"/>
    <n v="3.125E-2"/>
    <n v="3.8333333333333335"/>
  </r>
  <r>
    <s v="MAT 101"/>
    <n v="1"/>
    <s v="Q2"/>
    <s v="My questions and problems were resolved in a reasonable amount of time."/>
    <x v="2"/>
    <e v="#DIV/0!"/>
    <n v="0.625"/>
    <n v="0.125"/>
    <n v="0.125"/>
    <n v="0"/>
    <n v="1"/>
    <n v="22"/>
    <n v="4.5454545454545456E-2"/>
    <n v="3.75"/>
  </r>
  <r>
    <s v="MAT 101"/>
    <n v="3"/>
    <s v="Q2"/>
    <s v="My questions and problems were resolved in a reasonable amount of time."/>
    <x v="2"/>
    <e v="#DIV/0!"/>
    <n v="1"/>
    <n v="0"/>
    <n v="0"/>
    <n v="0"/>
    <n v="1"/>
    <n v="12"/>
    <n v="8.3333333333333329E-2"/>
    <n v="4"/>
  </r>
  <r>
    <s v="MAT 101"/>
    <n v="5"/>
    <s v="Q2"/>
    <s v="My questions and problems were resolved in a reasonable amount of time."/>
    <x v="2"/>
    <e v="#DIV/0!"/>
    <n v="0.59090909090909094"/>
    <n v="0.22727272727272727"/>
    <n v="4.5454545454545456E-2"/>
    <n v="4.5454545454545456E-2"/>
    <n v="1"/>
    <n v="43"/>
    <n v="2.3255813953488372E-2"/>
    <n v="3.6363636363636362"/>
  </r>
  <r>
    <s v="MAT 101"/>
    <n v="7"/>
    <s v="Q2"/>
    <s v="My questions and problems were resolved in a reasonable amount of time."/>
    <x v="2"/>
    <e v="#DIV/0!"/>
    <n v="0.66666666666666663"/>
    <n v="0.33333333333333331"/>
    <n v="0"/>
    <n v="0"/>
    <n v="1"/>
    <n v="3"/>
    <n v="0.33333333333333331"/>
    <n v="3.6666666666666665"/>
  </r>
  <r>
    <s v="POL 130"/>
    <n v="2"/>
    <s v="Q2"/>
    <s v="My questions and problems were resolved in a reasonable amount of time."/>
    <x v="2"/>
    <e v="#DIV/0!"/>
    <n v="0.58333333333333337"/>
    <n v="0.16666666666666666"/>
    <n v="0"/>
    <n v="8.3333333333333329E-2"/>
    <n v="1"/>
    <n v="19"/>
    <n v="5.2631578947368418E-2"/>
    <n v="3.7500000000000004"/>
  </r>
  <r>
    <s v="POL 130"/>
    <n v="6"/>
    <s v="Q2"/>
    <s v="My questions and problems were resolved in a reasonable amount of time."/>
    <x v="2"/>
    <e v="#DIV/0!"/>
    <n v="0.61538461538461542"/>
    <n v="0.15384615384615385"/>
    <n v="7.6923076923076927E-2"/>
    <n v="7.6923076923076927E-2"/>
    <n v="1"/>
    <n v="31"/>
    <n v="3.2258064516129031E-2"/>
    <n v="3.5384615384615388"/>
  </r>
  <r>
    <s v="PED 101"/>
    <n v="1"/>
    <s v="Q2"/>
    <s v="My questions and problems were resolved in a reasonable amount of time."/>
    <x v="2"/>
    <e v="#DIV/0!"/>
    <n v="0.75"/>
    <n v="8.3333333333333329E-2"/>
    <n v="0"/>
    <n v="0"/>
    <n v="1"/>
    <n v="22"/>
    <n v="4.5454545454545456E-2"/>
    <n v="4.083333333333333"/>
  </r>
  <r>
    <s v="PED 101"/>
    <n v="2"/>
    <s v="Q2"/>
    <s v="My questions and problems were resolved in a reasonable amount of time."/>
    <x v="2"/>
    <e v="#DIV/0!"/>
    <n v="0.5"/>
    <n v="0.33333333333333331"/>
    <n v="0.16666666666666666"/>
    <n v="0"/>
    <n v="0.99999999999999989"/>
    <n v="10"/>
    <n v="9.9999999999999992E-2"/>
    <n v="3.3333333333333339"/>
  </r>
  <r>
    <s v="PED 101"/>
    <n v="3"/>
    <s v="Q2"/>
    <s v="My questions and problems were resolved in a reasonable amount of time."/>
    <x v="2"/>
    <e v="#DIV/0!"/>
    <n v="0.66666666666666663"/>
    <n v="0.1111111111111111"/>
    <n v="0"/>
    <n v="0"/>
    <n v="1"/>
    <n v="18"/>
    <n v="5.5555555555555552E-2"/>
    <n v="4.1111111111111107"/>
  </r>
  <r>
    <s v="PED 101"/>
    <n v="7"/>
    <s v="Q2"/>
    <s v="My questions and problems were resolved in a reasonable amount of time."/>
    <x v="2"/>
    <e v="#DIV/0!"/>
    <n v="1"/>
    <n v="0"/>
    <n v="0"/>
    <n v="0"/>
    <n v="1"/>
    <n v="8"/>
    <n v="0.125"/>
    <n v="4"/>
  </r>
  <r>
    <s v="SOC 105"/>
    <n v="2"/>
    <s v="Q2"/>
    <s v="My questions and problems were resolved in a reasonable amount of time."/>
    <x v="2"/>
    <e v="#DIV/0!"/>
    <n v="0.6"/>
    <n v="0.3"/>
    <n v="0"/>
    <n v="0"/>
    <n v="1"/>
    <n v="16"/>
    <n v="6.25E-2"/>
    <n v="3.8"/>
  </r>
  <r>
    <s v="SOC 105"/>
    <n v="3"/>
    <s v="Q2"/>
    <s v="My questions and problems were resolved in a reasonable amount of time."/>
    <x v="2"/>
    <e v="#DIV/0!"/>
    <n v="0.41666666666666669"/>
    <n v="0.33333333333333331"/>
    <n v="0"/>
    <n v="0"/>
    <n v="1"/>
    <n v="26"/>
    <n v="3.8461538461538464E-2"/>
    <n v="3.916666666666667"/>
  </r>
  <r>
    <s v="SOC 105"/>
    <n v="5"/>
    <s v="Q2"/>
    <s v="My questions and problems were resolved in a reasonable amount of time."/>
    <x v="2"/>
    <e v="#DIV/0!"/>
    <n v="0.5"/>
    <n v="0.33333333333333331"/>
    <n v="8.3333333333333329E-2"/>
    <n v="0"/>
    <n v="1"/>
    <n v="22"/>
    <n v="4.5454545454545456E-2"/>
    <n v="3.583333333333333"/>
  </r>
  <r>
    <s v="SOC 105"/>
    <n v="6"/>
    <s v="Q2"/>
    <s v="My questions and problems were resolved in a reasonable amount of time."/>
    <x v="2"/>
    <e v="#DIV/0!"/>
    <n v="0.58620689655172409"/>
    <n v="0.27586206896551724"/>
    <n v="3.4482758620689655E-2"/>
    <n v="0"/>
    <n v="0.99999999999999989"/>
    <n v="44"/>
    <n v="2.2727272727272724E-2"/>
    <n v="3.7586206896551726"/>
  </r>
  <r>
    <s v="SOC 105"/>
    <n v="7"/>
    <s v="Q2"/>
    <s v="My questions and problems were resolved in a reasonable amount of time."/>
    <x v="2"/>
    <e v="#DIV/0!"/>
    <n v="0.54545454545454541"/>
    <n v="0.36363636363636365"/>
    <n v="0"/>
    <n v="0"/>
    <n v="1"/>
    <n v="26"/>
    <n v="3.8461538461538464E-2"/>
    <n v="3.7272727272727271"/>
  </r>
  <r>
    <s v="ESC 101"/>
    <n v="1"/>
    <s v="Q5"/>
    <s v="Do your professors require you to use the CCC online library for their courses.  "/>
    <x v="2"/>
    <e v="#DIV/0!"/>
    <n v="0.41176470588235292"/>
    <n v="0.29411764705882354"/>
    <n v="0.17647058823529413"/>
    <n v="0"/>
    <n v="1"/>
    <n v="32"/>
    <n v="3.125E-2"/>
    <n v="3.4705882352941178"/>
  </r>
  <r>
    <s v="MAT 101"/>
    <n v="3"/>
    <s v="Q5"/>
    <s v="Do your professors required you to use the CCC online library for their courses.  "/>
    <x v="2"/>
    <e v="#DIV/0!"/>
    <n v="1"/>
    <n v="0"/>
    <n v="0"/>
    <n v="0"/>
    <n v="1"/>
    <n v="12"/>
    <n v="8.3333333333333329E-2"/>
    <n v="4"/>
  </r>
  <r>
    <s v="MAT 101"/>
    <n v="5"/>
    <s v="Q5"/>
    <s v="Do your professors required you to use the CCC online library for their courses.  "/>
    <x v="2"/>
    <e v="#DIV/0!"/>
    <n v="0.57894736842105265"/>
    <n v="0.21052631578947367"/>
    <n v="5.2631578947368418E-2"/>
    <n v="0"/>
    <n v="1"/>
    <n v="43"/>
    <n v="2.3255813953488372E-2"/>
    <n v="3.8421052631578951"/>
  </r>
  <r>
    <s v="MAT 101"/>
    <n v="6"/>
    <s v="Q5"/>
    <s v="Do your professors required you to use the CCC online library for their courses.  "/>
    <x v="2"/>
    <e v="#DIV/0!"/>
    <n v="1"/>
    <n v="0"/>
    <n v="0"/>
    <n v="0"/>
    <n v="1"/>
    <n v="10"/>
    <n v="0.1"/>
    <n v="4"/>
  </r>
  <r>
    <s v="POL 130"/>
    <n v="1"/>
    <s v="Q5"/>
    <s v="Do your professors required you to use the CCC online library for their courses.  "/>
    <x v="2"/>
    <e v="#DIV/0!"/>
    <n v="0.5"/>
    <n v="0.25"/>
    <n v="0.25"/>
    <n v="0"/>
    <n v="1"/>
    <n v="10"/>
    <n v="0.1"/>
    <n v="3.25"/>
  </r>
  <r>
    <s v="POL 130"/>
    <n v="2"/>
    <s v="Q5"/>
    <s v="Do your professors required you to use the CCC online library for their courses.  "/>
    <x v="2"/>
    <e v="#DIV/0!"/>
    <n v="0.5"/>
    <n v="0.3"/>
    <n v="0"/>
    <n v="0"/>
    <n v="1"/>
    <n v="19"/>
    <n v="5.2631578947368418E-2"/>
    <n v="3.9"/>
  </r>
  <r>
    <s v="POL 130"/>
    <n v="6"/>
    <s v="Q5"/>
    <s v="Do your professors required you to use the CCC online library for their courses.  "/>
    <x v="2"/>
    <e v="#DIV/0!"/>
    <n v="0.61538461538461542"/>
    <n v="0.23076923076923078"/>
    <n v="7.6923076923076927E-2"/>
    <n v="0"/>
    <n v="1"/>
    <n v="31"/>
    <n v="3.2258064516129031E-2"/>
    <n v="3.6923076923076921"/>
  </r>
  <r>
    <s v="PED 101"/>
    <n v="1"/>
    <s v="Q5"/>
    <s v="Do your professors required you to use the CCC online library for their courses.  "/>
    <x v="2"/>
    <e v="#DIV/0!"/>
    <n v="0.5"/>
    <n v="0.33333333333333331"/>
    <n v="0"/>
    <n v="0"/>
    <n v="1"/>
    <n v="22"/>
    <n v="4.5454545454545456E-2"/>
    <n v="3.833333333333333"/>
  </r>
  <r>
    <s v="SOC 105"/>
    <n v="1"/>
    <s v="Q5"/>
    <s v="Do your professors required you to use the CCC online library for their courses.  "/>
    <x v="2"/>
    <e v="#DIV/0!"/>
    <n v="0.4"/>
    <n v="0.26666666666666666"/>
    <n v="0.2"/>
    <n v="0"/>
    <n v="1"/>
    <n v="33"/>
    <n v="3.0303030303030304E-2"/>
    <n v="3.4666666666666663"/>
  </r>
  <r>
    <s v="SOC 105"/>
    <n v="2"/>
    <s v="Q5"/>
    <s v="Do your professors required you to use the CCC online library for their courses.  "/>
    <x v="2"/>
    <e v="#DIV/0!"/>
    <n v="0.5"/>
    <n v="0.1"/>
    <n v="0.1"/>
    <n v="0"/>
    <n v="1"/>
    <n v="16"/>
    <n v="6.25E-2"/>
    <n v="4"/>
  </r>
  <r>
    <s v="SOC 105"/>
    <n v="6"/>
    <s v="Q5"/>
    <s v="Do your professors required you to use the CCC online library for their courses.  "/>
    <x v="2"/>
    <e v="#DIV/0!"/>
    <n v="0.62962962962962965"/>
    <n v="0.22222222222222221"/>
    <n v="3.7037037037037035E-2"/>
    <n v="0"/>
    <n v="1"/>
    <n v="44"/>
    <n v="2.2727272727272728E-2"/>
    <n v="3.8148148148148149"/>
  </r>
  <r>
    <s v="ESC 101"/>
    <n v="1"/>
    <s v="Q8"/>
    <s v="The CCC staff demonstrate true concern and helpfulness to students. "/>
    <x v="2"/>
    <e v="#DIV/0!"/>
    <n v="0.5"/>
    <n v="0.27777777777777779"/>
    <n v="0"/>
    <n v="0"/>
    <n v="1"/>
    <n v="32"/>
    <n v="3.125E-2"/>
    <n v="3.9444444444444446"/>
  </r>
  <r>
    <s v="MAT 101"/>
    <n v="3"/>
    <s v="Q8"/>
    <s v="The CCC staff demonstrate true concern and helpfulness to students. "/>
    <x v="2"/>
    <e v="#DIV/0!"/>
    <n v="1"/>
    <n v="0"/>
    <n v="0"/>
    <n v="0"/>
    <n v="1"/>
    <n v="12"/>
    <n v="8.3333333333333329E-2"/>
    <n v="4"/>
  </r>
  <r>
    <s v="MAT 101"/>
    <n v="5"/>
    <s v="Q8"/>
    <s v="The CCC staff demonstrate true concern and helpfulness to students. "/>
    <x v="2"/>
    <e v="#DIV/0!"/>
    <n v="0.66666666666666663"/>
    <n v="0.23809523809523808"/>
    <n v="0"/>
    <n v="0"/>
    <n v="1"/>
    <n v="43"/>
    <n v="2.3255813953488372E-2"/>
    <n v="3.8571428571428568"/>
  </r>
  <r>
    <s v="POL 130"/>
    <n v="1"/>
    <s v="Q8"/>
    <s v="The CCC staff demonstrate true concern and helpfulness to students. "/>
    <x v="2"/>
    <e v="#DIV/0!"/>
    <n v="0.6"/>
    <n v="0.2"/>
    <n v="0"/>
    <n v="0"/>
    <n v="1"/>
    <n v="10"/>
    <n v="0.1"/>
    <n v="4"/>
  </r>
  <r>
    <s v="POL 130"/>
    <n v="2"/>
    <s v="Q8"/>
    <s v="The CCC staff demonstrate true concern and helpfulness to students. "/>
    <x v="2"/>
    <e v="#DIV/0!"/>
    <n v="0.41666666666666669"/>
    <n v="0.33333333333333331"/>
    <n v="0"/>
    <n v="0"/>
    <n v="1"/>
    <n v="19"/>
    <n v="5.2631578947368418E-2"/>
    <n v="3.916666666666667"/>
  </r>
  <r>
    <s v="POL 130"/>
    <n v="4"/>
    <s v="Q8"/>
    <s v="The CCC staff demonstrate true concern and helpfulness to students. "/>
    <x v="2"/>
    <e v="#DIV/0!"/>
    <n v="0.55555555555555558"/>
    <n v="0.22222222222222221"/>
    <n v="0"/>
    <n v="0"/>
    <n v="1"/>
    <n v="20"/>
    <n v="0.05"/>
    <n v="4"/>
  </r>
  <r>
    <s v="POL 130"/>
    <n v="6"/>
    <s v="Q8"/>
    <s v="The CCC staff demonstrate true concern and helpfulness to students. "/>
    <x v="2"/>
    <e v="#DIV/0!"/>
    <n v="0.61538461538461542"/>
    <n v="0.15384615384615385"/>
    <n v="0"/>
    <n v="7.6923076923076927E-2"/>
    <n v="1"/>
    <n v="31"/>
    <n v="3.2258064516129031E-2"/>
    <n v="3.7692307692307696"/>
  </r>
  <r>
    <s v="PED 101"/>
    <n v="1"/>
    <s v="Q8"/>
    <s v="The CCC staff demonstrate true concern and helpfulness to students. "/>
    <x v="2"/>
    <e v="#DIV/0!"/>
    <n v="0.66666666666666663"/>
    <n v="8.3333333333333329E-2"/>
    <n v="0"/>
    <n v="0"/>
    <n v="1"/>
    <n v="22"/>
    <n v="4.5454545454545456E-2"/>
    <n v="4.1666666666666661"/>
  </r>
  <r>
    <s v="PED 101"/>
    <n v="2"/>
    <s v="Q8"/>
    <s v="The CCC staff demonstrate true concern and helpfulness to students. "/>
    <x v="2"/>
    <e v="#DIV/0!"/>
    <n v="0.5"/>
    <n v="0.16666666666666666"/>
    <n v="0.16666666666666666"/>
    <n v="0"/>
    <n v="0.99999999999999989"/>
    <n v="10"/>
    <n v="9.9999999999999992E-2"/>
    <n v="3.666666666666667"/>
  </r>
  <r>
    <s v="PED 101"/>
    <n v="3"/>
    <s v="Q8"/>
    <s v="The CCC staff demonstrate true concern and helpfulness to students. "/>
    <x v="2"/>
    <e v="#DIV/0!"/>
    <n v="0.66666666666666663"/>
    <n v="0.1111111111111111"/>
    <n v="0"/>
    <n v="0"/>
    <n v="1"/>
    <n v="18"/>
    <n v="5.5555555555555552E-2"/>
    <n v="4.1111111111111107"/>
  </r>
  <r>
    <s v="PED 101"/>
    <n v="6"/>
    <s v="Q8"/>
    <s v="The CCC staff demonstrate true concern and helpfulness to students. "/>
    <x v="2"/>
    <e v="#DIV/0!"/>
    <n v="0.5"/>
    <n v="0"/>
    <n v="0.25"/>
    <n v="0"/>
    <n v="1"/>
    <n v="8"/>
    <n v="0.125"/>
    <n v="3.75"/>
  </r>
  <r>
    <s v="PED 101"/>
    <n v="7"/>
    <s v="Q8"/>
    <s v="The CCC staff demonstrate true concern and helpfulness to students. "/>
    <x v="2"/>
    <e v="#DIV/0!"/>
    <n v="0.5"/>
    <n v="0"/>
    <n v="0"/>
    <n v="0"/>
    <n v="1"/>
    <n v="8"/>
    <n v="0.125"/>
    <n v="4.5"/>
  </r>
  <r>
    <s v="SOC 105"/>
    <n v="2"/>
    <s v="Q8"/>
    <s v="The CCC staff demonstrate true concern and helpfulness to students. "/>
    <x v="2"/>
    <e v="#DIV/0!"/>
    <n v="0.4"/>
    <n v="0.1"/>
    <n v="0.1"/>
    <n v="0"/>
    <n v="1"/>
    <n v="16"/>
    <n v="6.25E-2"/>
    <n v="4.1000000000000005"/>
  </r>
  <r>
    <s v="SOC 105"/>
    <n v="4"/>
    <s v="Q8"/>
    <s v="The CCC staff demonstrate true concern and helpfulness to students. "/>
    <x v="2"/>
    <e v="#DIV/0!"/>
    <n v="0.44444444444444442"/>
    <n v="0.33333333333333331"/>
    <n v="0.1111111111111111"/>
    <n v="0"/>
    <n v="1"/>
    <n v="18"/>
    <n v="5.5555555555555552E-2"/>
    <n v="3.5555555555555554"/>
  </r>
  <r>
    <s v="SOC 105"/>
    <n v="6"/>
    <s v="Q8"/>
    <s v="The CCC staff demonstrate true concern and helpfulness to students. "/>
    <x v="2"/>
    <e v="#DIV/0!"/>
    <n v="0.6"/>
    <n v="0.23333333333333334"/>
    <n v="0"/>
    <n v="0"/>
    <n v="1"/>
    <n v="44"/>
    <n v="2.2727272727272728E-2"/>
    <n v="3.9333333333333336"/>
  </r>
  <r>
    <s v="SOC 105"/>
    <n v="7"/>
    <s v="Q8"/>
    <s v="The CCC staff demonstrate true concern and helpfulness to students. "/>
    <x v="2"/>
    <e v="#DIV/0!"/>
    <n v="0.54545454545454541"/>
    <n v="0.27272727272727271"/>
    <n v="0"/>
    <n v="0"/>
    <n v="1"/>
    <n v="26"/>
    <n v="3.8461538461538464E-2"/>
    <n v="3.9090909090909092"/>
  </r>
  <r>
    <s v="MAT 101"/>
    <n v="1"/>
    <s v="Q1"/>
    <s v="If on campus have you used the Community Christian College library.  "/>
    <x v="3"/>
    <e v="#DIV/0!"/>
    <n v="0.5714285714285714"/>
    <n v="0.2857142857142857"/>
    <n v="0.14285714285714285"/>
    <n v="0"/>
    <n v="1"/>
    <n v="22"/>
    <n v="4.5454545454545456E-2"/>
    <n v="3.4285714285714284"/>
  </r>
  <r>
    <s v="MAT 101"/>
    <n v="3"/>
    <s v="Q1"/>
    <s v="If on campus have you used the Community Christian College library.  "/>
    <x v="3"/>
    <e v="#DIV/0!"/>
    <n v="1"/>
    <n v="0"/>
    <n v="0"/>
    <n v="0"/>
    <n v="1"/>
    <n v="12"/>
    <n v="8.3333333333333329E-2"/>
    <n v="4"/>
  </r>
  <r>
    <s v="MAT 101"/>
    <n v="5"/>
    <s v="Q1"/>
    <s v="If on campus have you used the Community Christian College library.  "/>
    <x v="3"/>
    <e v="#DIV/0!"/>
    <n v="0.53333333333333333"/>
    <n v="0.26666666666666666"/>
    <n v="0"/>
    <n v="0"/>
    <n v="1"/>
    <n v="43"/>
    <n v="2.3255813953488372E-2"/>
    <n v="3.9333333333333336"/>
  </r>
  <r>
    <s v="MAT 101"/>
    <n v="6"/>
    <s v="Q1"/>
    <s v="If on campus have you used the Community Christian College library.  "/>
    <x v="3"/>
    <e v="#DIV/0!"/>
    <n v="1"/>
    <n v="0"/>
    <n v="0"/>
    <n v="0"/>
    <n v="1"/>
    <n v="10"/>
    <n v="0.1"/>
    <n v="4"/>
  </r>
  <r>
    <s v="MAT 101"/>
    <n v="7"/>
    <s v="Q1"/>
    <s v="If on campus have you used the Community Christian College library.  "/>
    <x v="3"/>
    <e v="#DIV/0!"/>
    <n v="1"/>
    <n v="0"/>
    <n v="0"/>
    <n v="0"/>
    <n v="1"/>
    <n v="3"/>
    <n v="0.33333333333333331"/>
    <n v="4"/>
  </r>
  <r>
    <s v="POL 130"/>
    <n v="4"/>
    <s v="Q1"/>
    <s v="If on campus have you used the Community Christian College library.  "/>
    <x v="3"/>
    <e v="#DIV/0!"/>
    <n v="0.42857142857142855"/>
    <n v="0.2857142857142857"/>
    <n v="0.14285714285714285"/>
    <n v="0"/>
    <n v="1"/>
    <n v="20"/>
    <n v="0.05"/>
    <n v="3.5714285714285712"/>
  </r>
  <r>
    <s v="POL 130"/>
    <n v="6"/>
    <s v="Q1"/>
    <s v="If on campus have you used the Community Christian College library.  "/>
    <x v="3"/>
    <e v="#DIV/0!"/>
    <n v="0.625"/>
    <n v="0.25"/>
    <n v="0.125"/>
    <n v="0"/>
    <n v="1"/>
    <n v="31"/>
    <n v="3.2258064516129031E-2"/>
    <n v="3.5"/>
  </r>
  <r>
    <s v="SOC 105"/>
    <n v="1"/>
    <s v="Q1"/>
    <s v="If on campus have you used the Community Christian College library.  "/>
    <x v="3"/>
    <e v="#DIV/0!"/>
    <n v="0.6"/>
    <n v="0.2"/>
    <n v="0.1"/>
    <n v="0"/>
    <n v="0.99999999999999989"/>
    <n v="33"/>
    <n v="3.03030303030303E-2"/>
    <n v="3.7000000000000006"/>
  </r>
  <r>
    <s v="MAT 101"/>
    <n v="3"/>
    <s v="Q11"/>
    <s v="If attending on campus was the library materials were well-organized for easy access."/>
    <x v="3"/>
    <e v="#DIV/0!"/>
    <n v="1"/>
    <n v="0"/>
    <n v="0"/>
    <n v="0"/>
    <n v="1"/>
    <n v="12"/>
    <n v="8.3333333333333329E-2"/>
    <n v="4"/>
  </r>
  <r>
    <s v="MAT 101"/>
    <n v="5"/>
    <s v="Q11"/>
    <s v="If attending on campus was the library materials were well-organized for easy access."/>
    <x v="3"/>
    <e v="#DIV/0!"/>
    <n v="0.5"/>
    <n v="0.36363636363636365"/>
    <n v="0"/>
    <n v="9.0909090909090912E-2"/>
    <n v="1"/>
    <n v="43"/>
    <n v="2.3255813953488372E-2"/>
    <n v="3.4090909090909092"/>
  </r>
  <r>
    <s v="MAT 101"/>
    <n v="7"/>
    <s v="Q11"/>
    <s v="If attending on campus was the library materials were well-organized for easy access."/>
    <x v="3"/>
    <e v="#DIV/0!"/>
    <n v="0.66666666666666663"/>
    <n v="0.33333333333333331"/>
    <n v="0"/>
    <n v="0"/>
    <n v="1"/>
    <n v="3"/>
    <n v="0.33333333333333331"/>
    <n v="3.6666666666666665"/>
  </r>
  <r>
    <s v="POL 130"/>
    <n v="1"/>
    <s v="Q11"/>
    <s v="If attending on campus was the library materials were well-organized for easy access."/>
    <x v="3"/>
    <e v="#DIV/0!"/>
    <n v="0.4"/>
    <n v="0.2"/>
    <n v="0"/>
    <n v="0"/>
    <n v="1"/>
    <n v="10"/>
    <n v="0.1"/>
    <n v="4.2"/>
  </r>
  <r>
    <s v="POL 130"/>
    <n v="2"/>
    <s v="Q11"/>
    <s v="If attending on campus was the library materials were well-organized for easy access."/>
    <x v="3"/>
    <e v="#DIV/0!"/>
    <n v="0.45454545454545453"/>
    <n v="0.27272727272727271"/>
    <n v="0"/>
    <n v="0"/>
    <n v="1"/>
    <n v="19"/>
    <n v="5.2631578947368418E-2"/>
    <n v="4"/>
  </r>
  <r>
    <s v="PED 101"/>
    <n v="1"/>
    <s v="Q11"/>
    <s v="If attending on campus was the library materials were well-organized for easy access."/>
    <x v="3"/>
    <e v="#DIV/0!"/>
    <n v="0.41666666666666669"/>
    <n v="0.33333333333333331"/>
    <n v="0"/>
    <n v="0"/>
    <n v="1"/>
    <n v="22"/>
    <n v="4.5454545454545456E-2"/>
    <n v="3.916666666666667"/>
  </r>
  <r>
    <s v="PED 101"/>
    <n v="7"/>
    <s v="Q11"/>
    <s v="If attending on campus was the library materials were well-organized for easy access."/>
    <x v="3"/>
    <e v="#DIV/0!"/>
    <n v="0.5"/>
    <n v="0"/>
    <n v="0"/>
    <n v="0"/>
    <n v="1"/>
    <n v="8"/>
    <n v="0.125"/>
    <n v="4.5"/>
  </r>
  <r>
    <s v="SOC 105"/>
    <n v="6"/>
    <s v="Q11"/>
    <s v="If attending on campus was the library materials were well-organized for easy access."/>
    <x v="3"/>
    <e v="#DIV/0!"/>
    <n v="0.48275862068965519"/>
    <n v="0.34482758620689657"/>
    <n v="0"/>
    <n v="0"/>
    <n v="1"/>
    <n v="44"/>
    <n v="2.2727272727272728E-2"/>
    <n v="3.8275862068965516"/>
  </r>
  <r>
    <s v="SOC 105"/>
    <n v="7"/>
    <s v="Q11"/>
    <s v="If attending on campus was the library materials were well-organized for easy access."/>
    <x v="3"/>
    <e v="#DIV/0!"/>
    <n v="0.45454545454545453"/>
    <n v="0.36363636363636365"/>
    <n v="0"/>
    <n v="9.0909090909090912E-2"/>
    <n v="1"/>
    <n v="26"/>
    <n v="3.8461538461538464E-2"/>
    <n v="3.4545454545454541"/>
  </r>
  <r>
    <s v="ESC 101"/>
    <n v="1"/>
    <s v="Q12"/>
    <s v="Is this your first time taking an online course?"/>
    <x v="4"/>
    <e v="#DIV/0!"/>
    <n v="0.8571428571428571"/>
    <n v="0.14285714285714285"/>
    <n v="0"/>
    <n v="0"/>
    <n v="1"/>
    <n v="32"/>
    <n v="3.125E-2"/>
    <n v="3.8571428571428568"/>
  </r>
  <r>
    <s v="MAT 101"/>
    <n v="4"/>
    <s v="Q12"/>
    <s v="Is this your first time taking an online course?"/>
    <x v="4"/>
    <e v="#DIV/0!"/>
    <n v="1"/>
    <n v="0"/>
    <n v="0"/>
    <n v="0"/>
    <n v="1"/>
    <n v="9"/>
    <n v="0.1111111111111111"/>
    <n v="4"/>
  </r>
  <r>
    <s v="MAT 101"/>
    <n v="5"/>
    <s v="Q12"/>
    <s v="Is this your first time taking an online course?"/>
    <x v="4"/>
    <e v="#DIV/0!"/>
    <n v="0.5714285714285714"/>
    <n v="0.21428571428571427"/>
    <n v="0.14285714285714285"/>
    <n v="0"/>
    <n v="1"/>
    <n v="43"/>
    <n v="2.3255813953488372E-2"/>
    <n v="3.5714285714285712"/>
  </r>
  <r>
    <s v="MAT 101"/>
    <n v="6"/>
    <s v="Q12"/>
    <s v="Is this your first time taking an online course?"/>
    <x v="4"/>
    <e v="#DIV/0!"/>
    <n v="1"/>
    <n v="0"/>
    <n v="0"/>
    <n v="0"/>
    <n v="1"/>
    <n v="10"/>
    <n v="0.1"/>
    <n v="4"/>
  </r>
  <r>
    <s v="POL 130"/>
    <n v="6"/>
    <s v="Q12"/>
    <s v="Is this your first time taking an online course?"/>
    <x v="4"/>
    <e v="#DIV/0!"/>
    <n v="0.7142857142857143"/>
    <n v="0"/>
    <n v="0"/>
    <n v="0"/>
    <n v="1"/>
    <n v="31"/>
    <n v="3.2258064516129031E-2"/>
    <n v="4.2857142857142856"/>
  </r>
  <r>
    <s v="PED 101"/>
    <n v="1"/>
    <s v="Q12"/>
    <s v="Is this your first time taking an online course?"/>
    <x v="4"/>
    <e v="#DIV/0!"/>
    <n v="0.58333333333333337"/>
    <n v="8.3333333333333329E-2"/>
    <n v="0"/>
    <n v="0"/>
    <n v="1"/>
    <n v="22"/>
    <n v="4.5454545454545456E-2"/>
    <n v="4.25"/>
  </r>
  <r>
    <s v="PED 101"/>
    <n v="3"/>
    <s v="Q12"/>
    <s v="Is this your first time taking an online course?"/>
    <x v="4"/>
    <e v="#DIV/0!"/>
    <n v="0.5"/>
    <n v="0.25"/>
    <n v="0"/>
    <n v="0"/>
    <n v="1"/>
    <n v="18"/>
    <n v="5.5555555555555552E-2"/>
    <n v="4"/>
  </r>
  <r>
    <s v="PED 101"/>
    <n v="6"/>
    <s v="Q12"/>
    <s v="Is this your first time taking an online course?"/>
    <x v="4"/>
    <e v="#DIV/0!"/>
    <n v="1"/>
    <n v="0"/>
    <n v="0"/>
    <n v="0"/>
    <n v="1"/>
    <n v="8"/>
    <n v="0.125"/>
    <n v="4"/>
  </r>
  <r>
    <s v="PED 101"/>
    <n v="7"/>
    <s v="Q12"/>
    <s v="Is this your first time taking an online course?"/>
    <x v="4"/>
    <e v="#DIV/0!"/>
    <n v="1"/>
    <n v="0"/>
    <n v="0"/>
    <n v="0"/>
    <n v="1"/>
    <n v="8"/>
    <n v="0.125"/>
    <n v="4"/>
  </r>
  <r>
    <s v="SOC 105"/>
    <n v="2"/>
    <s v="Q12"/>
    <s v="Is this your first time taking an online course?"/>
    <x v="4"/>
    <e v="#DIV/0!"/>
    <n v="0.5"/>
    <n v="0.16666666666666666"/>
    <n v="0"/>
    <n v="0.16666666666666666"/>
    <n v="0.99999999999999989"/>
    <n v="16"/>
    <n v="6.2499999999999993E-2"/>
    <n v="3.5"/>
  </r>
  <r>
    <s v="SOC 105"/>
    <n v="6"/>
    <s v="Q12"/>
    <s v="Is this your first time taking an online course?"/>
    <x v="4"/>
    <e v="#DIV/0!"/>
    <n v="0.8125"/>
    <n v="0"/>
    <n v="0.1875"/>
    <n v="0"/>
    <n v="1"/>
    <n v="44"/>
    <n v="2.2727272727272728E-2"/>
    <n v="3.625"/>
  </r>
  <r>
    <s v="ESC 101"/>
    <n v="1"/>
    <s v="Q3"/>
    <s v="I know how to use various online research options. "/>
    <x v="4"/>
    <e v="#DIV/0!"/>
    <n v="0.66666666666666663"/>
    <n v="0.22222222222222221"/>
    <n v="0"/>
    <n v="0"/>
    <n v="0.99999999999999989"/>
    <n v="32"/>
    <n v="3.1249999999999997E-2"/>
    <n v="3.8888888888888893"/>
  </r>
  <r>
    <s v="MAT 101"/>
    <n v="1"/>
    <s v="Q3"/>
    <s v="I know how to use various online research options. "/>
    <x v="4"/>
    <e v="#DIV/0!"/>
    <n v="0.5"/>
    <n v="0.25"/>
    <n v="0.125"/>
    <n v="0"/>
    <n v="1"/>
    <n v="22"/>
    <n v="4.5454545454545456E-2"/>
    <n v="3.625"/>
  </r>
  <r>
    <s v="MAT 101"/>
    <n v="2"/>
    <s v="Q3"/>
    <s v="I know how to use various online research options. "/>
    <x v="4"/>
    <e v="#DIV/0!"/>
    <n v="0.5"/>
    <n v="0.33333333333333331"/>
    <n v="0.16666666666666666"/>
    <n v="0"/>
    <n v="0.99999999999999989"/>
    <n v="10"/>
    <n v="9.9999999999999992E-2"/>
    <n v="3.3333333333333339"/>
  </r>
  <r>
    <s v="MAT 101"/>
    <n v="3"/>
    <s v="Q3"/>
    <s v="I know how to use various online research options. "/>
    <x v="4"/>
    <e v="#DIV/0!"/>
    <n v="1"/>
    <n v="0"/>
    <n v="0"/>
    <n v="0"/>
    <n v="1"/>
    <n v="12"/>
    <n v="8.3333333333333329E-2"/>
    <n v="4"/>
  </r>
  <r>
    <s v="MAT 101"/>
    <n v="5"/>
    <s v="Q3"/>
    <s v="I know how to use various online research options. "/>
    <x v="4"/>
    <e v="#DIV/0!"/>
    <n v="0.59090909090909094"/>
    <n v="0.27272727272727271"/>
    <n v="0"/>
    <n v="4.5454545454545456E-2"/>
    <n v="1"/>
    <n v="43"/>
    <n v="2.3255813953488372E-2"/>
    <n v="3.6818181818181821"/>
  </r>
  <r>
    <s v="MAT 101"/>
    <n v="6"/>
    <s v="Q3"/>
    <s v="I know how to use various online research options. "/>
    <x v="4"/>
    <e v="#DIV/0!"/>
    <n v="0.66666666666666663"/>
    <n v="0.33333333333333331"/>
    <n v="0"/>
    <n v="0"/>
    <n v="1"/>
    <n v="10"/>
    <n v="0.1"/>
    <n v="3.6666666666666665"/>
  </r>
  <r>
    <s v="MAT 101"/>
    <n v="7"/>
    <s v="Q3"/>
    <s v="I know how to use various online research options. "/>
    <x v="4"/>
    <e v="#DIV/0!"/>
    <n v="0.66666666666666663"/>
    <n v="0.33333333333333331"/>
    <n v="0"/>
    <n v="0"/>
    <n v="1"/>
    <n v="3"/>
    <n v="0.33333333333333331"/>
    <n v="3.6666666666666665"/>
  </r>
  <r>
    <s v="POL 130"/>
    <n v="1"/>
    <s v="Q3"/>
    <s v="I know how to use various online research options. "/>
    <x v="4"/>
    <e v="#DIV/0!"/>
    <n v="0.4"/>
    <n v="0.2"/>
    <n v="0.2"/>
    <n v="0"/>
    <n v="1"/>
    <n v="10"/>
    <n v="0.1"/>
    <n v="3.6"/>
  </r>
  <r>
    <s v="POL 130"/>
    <n v="2"/>
    <s v="Q3"/>
    <s v="I know how to use various online research options. "/>
    <x v="4"/>
    <e v="#DIV/0!"/>
    <n v="0.58333333333333337"/>
    <n v="0.33333333333333331"/>
    <n v="0"/>
    <n v="0"/>
    <n v="1"/>
    <n v="19"/>
    <n v="5.2631578947368418E-2"/>
    <n v="3.75"/>
  </r>
  <r>
    <s v="POL 130"/>
    <n v="3"/>
    <s v="Q3"/>
    <s v="I know how to use various online research options. "/>
    <x v="4"/>
    <e v="#DIV/0!"/>
    <n v="0.5"/>
    <n v="0.33333333333333331"/>
    <n v="8.3333333333333329E-2"/>
    <n v="0"/>
    <n v="1"/>
    <n v="20"/>
    <n v="0.05"/>
    <n v="3.583333333333333"/>
  </r>
  <r>
    <s v="POL 130"/>
    <n v="4"/>
    <s v="Q3"/>
    <s v="I know how to use various online research options. "/>
    <x v="4"/>
    <e v="#DIV/0!"/>
    <n v="0.55555555555555558"/>
    <n v="0.22222222222222221"/>
    <n v="0"/>
    <n v="0"/>
    <n v="1"/>
    <n v="20"/>
    <n v="0.05"/>
    <n v="4"/>
  </r>
  <r>
    <s v="POL 130"/>
    <n v="6"/>
    <s v="Q3"/>
    <s v="I know how to use various online research options. "/>
    <x v="4"/>
    <e v="#DIV/0!"/>
    <n v="0.76923076923076927"/>
    <n v="7.6923076923076927E-2"/>
    <n v="7.6923076923076927E-2"/>
    <n v="0"/>
    <n v="1"/>
    <n v="31"/>
    <n v="3.2258064516129031E-2"/>
    <n v="3.8461538461538463"/>
  </r>
  <r>
    <s v="PED 101"/>
    <n v="1"/>
    <s v="Q3"/>
    <s v="I know how to use various online research options. "/>
    <x v="4"/>
    <e v="#DIV/0!"/>
    <n v="0.5"/>
    <n v="0.16666666666666666"/>
    <n v="0"/>
    <n v="0"/>
    <n v="0.99999999999999989"/>
    <n v="22"/>
    <n v="4.5454545454545449E-2"/>
    <n v="4.166666666666667"/>
  </r>
  <r>
    <s v="PED 101"/>
    <n v="3"/>
    <s v="Q3"/>
    <s v="I know how to use various online research options. "/>
    <x v="4"/>
    <e v="#DIV/0!"/>
    <n v="0.66666666666666663"/>
    <n v="0"/>
    <n v="0"/>
    <n v="0"/>
    <n v="1"/>
    <n v="18"/>
    <n v="5.5555555555555552E-2"/>
    <n v="4.333333333333333"/>
  </r>
  <r>
    <s v="PED 101"/>
    <n v="4"/>
    <s v="Q3"/>
    <s v="I know how to use various online research options. "/>
    <x v="4"/>
    <e v="#DIV/0!"/>
    <n v="0.66666666666666663"/>
    <n v="0.33333333333333331"/>
    <n v="0"/>
    <n v="0"/>
    <n v="1"/>
    <n v="9"/>
    <n v="0.1111111111111111"/>
    <n v="3.6666666666666665"/>
  </r>
  <r>
    <s v="PED 101"/>
    <n v="6"/>
    <s v="Q3"/>
    <s v="I know how to use various online research options. "/>
    <x v="4"/>
    <e v="#DIV/0!"/>
    <n v="0.5"/>
    <n v="0"/>
    <n v="0.25"/>
    <n v="0"/>
    <n v="1"/>
    <n v="8"/>
    <n v="0.125"/>
    <n v="3.75"/>
  </r>
  <r>
    <s v="SOC 105"/>
    <n v="4"/>
    <s v="Q3"/>
    <s v="I know how to use various online research options. "/>
    <x v="4"/>
    <e v="#DIV/0!"/>
    <n v="0.55555555555555558"/>
    <n v="0.22222222222222221"/>
    <n v="0"/>
    <n v="0"/>
    <n v="1"/>
    <n v="18"/>
    <n v="5.5555555555555552E-2"/>
    <n v="4"/>
  </r>
  <r>
    <s v="SOC 105"/>
    <n v="5"/>
    <s v="Q3"/>
    <s v="I know how to use various online research options. "/>
    <x v="4"/>
    <e v="#DIV/0!"/>
    <n v="0.41666666666666669"/>
    <n v="0.33333333333333331"/>
    <n v="8.3333333333333329E-2"/>
    <n v="0"/>
    <n v="1"/>
    <n v="22"/>
    <n v="4.5454545454545456E-2"/>
    <n v="3.6666666666666665"/>
  </r>
  <r>
    <s v="SOC 105"/>
    <n v="6"/>
    <s v="Q3"/>
    <s v="I know how to use various online research options. "/>
    <x v="4"/>
    <e v="#DIV/0!"/>
    <n v="0.6"/>
    <n v="0.1"/>
    <n v="6.6666666666666666E-2"/>
    <n v="0"/>
    <n v="0.99999999999999989"/>
    <n v="44"/>
    <n v="2.2727272727272724E-2"/>
    <n v="4"/>
  </r>
  <r>
    <s v="SOC 105"/>
    <n v="7"/>
    <s v="Q3"/>
    <s v="I know how to use various online research options. "/>
    <x v="4"/>
    <e v="#DIV/0!"/>
    <n v="0.63636363636363635"/>
    <n v="0.18181818181818182"/>
    <n v="9.0909090909090912E-2"/>
    <n v="0"/>
    <n v="1"/>
    <n v="26"/>
    <n v="3.8461538461538464E-2"/>
    <n v="3.7272727272727271"/>
  </r>
  <r>
    <s v="ESC 101"/>
    <n v="1"/>
    <s v="Q4"/>
    <s v="I have access to the CCC online library."/>
    <x v="4"/>
    <e v="#DIV/0!"/>
    <n v="0.5"/>
    <n v="0.1111111111111111"/>
    <n v="0.16666666666666666"/>
    <n v="5.5555555555555552E-2"/>
    <n v="0.99999999999999989"/>
    <n v="32"/>
    <n v="3.1249999999999997E-2"/>
    <n v="3.5555555555555558"/>
  </r>
  <r>
    <s v="MAT 101"/>
    <n v="1"/>
    <s v="Q4"/>
    <s v="I have access to the CCC online library."/>
    <x v="4"/>
    <e v="#DIV/0!"/>
    <n v="0.375"/>
    <n v="0.125"/>
    <n v="0.125"/>
    <n v="0"/>
    <n v="1"/>
    <n v="22"/>
    <n v="4.5454545454545456E-2"/>
    <n v="4"/>
  </r>
  <r>
    <s v="MAT 101"/>
    <n v="3"/>
    <s v="Q4"/>
    <s v="I have access to the CCC online library."/>
    <x v="4"/>
    <e v="#DIV/0!"/>
    <n v="1"/>
    <n v="0"/>
    <n v="0"/>
    <n v="0"/>
    <n v="1"/>
    <n v="12"/>
    <n v="8.3333333333333329E-2"/>
    <n v="4"/>
  </r>
  <r>
    <s v="MAT 101"/>
    <n v="5"/>
    <s v="Q4"/>
    <s v="I have access to the CCC online library."/>
    <x v="4"/>
    <e v="#DIV/0!"/>
    <n v="0.68181818181818177"/>
    <n v="0.13636363636363635"/>
    <n v="4.5454545454545456E-2"/>
    <n v="0"/>
    <n v="0.99999999999999989"/>
    <n v="43"/>
    <n v="2.3255813953488368E-2"/>
    <n v="3.9090909090909092"/>
  </r>
  <r>
    <s v="POL 130"/>
    <n v="1"/>
    <s v="Q4"/>
    <s v="I have access to the CCC online library."/>
    <x v="4"/>
    <e v="#DIV/0!"/>
    <n v="0.6"/>
    <n v="0"/>
    <n v="0.2"/>
    <n v="0"/>
    <n v="1"/>
    <n v="10"/>
    <n v="0.1"/>
    <n v="3.8"/>
  </r>
  <r>
    <s v="POL 130"/>
    <n v="3"/>
    <s v="Q4"/>
    <s v="I have access to the CCC online library."/>
    <x v="4"/>
    <e v="#DIV/0!"/>
    <n v="0.5"/>
    <n v="0.25"/>
    <n v="8.3333333333333329E-2"/>
    <n v="8.3333333333333329E-2"/>
    <n v="1"/>
    <n v="20"/>
    <n v="0.05"/>
    <n v="3.4166666666666665"/>
  </r>
  <r>
    <s v="POL 130"/>
    <n v="4"/>
    <s v="Q4"/>
    <s v="I have access to the CCC online library."/>
    <x v="4"/>
    <e v="#DIV/0!"/>
    <n v="0.55555555555555558"/>
    <n v="0.22222222222222221"/>
    <n v="0"/>
    <n v="0"/>
    <n v="1"/>
    <n v="20"/>
    <n v="0.05"/>
    <n v="4"/>
  </r>
  <r>
    <s v="POL 130"/>
    <n v="6"/>
    <s v="Q4"/>
    <s v="I have access to the CCC online library."/>
    <x v="4"/>
    <e v="#DIV/0!"/>
    <n v="0.53846153846153844"/>
    <n v="0.15384615384615385"/>
    <n v="0"/>
    <n v="7.6923076923076927E-2"/>
    <n v="1"/>
    <n v="31"/>
    <n v="3.2258064516129031E-2"/>
    <n v="3.8461538461538463"/>
  </r>
  <r>
    <s v="PED 101"/>
    <n v="1"/>
    <s v="Q4"/>
    <s v="I have access to the CCC online library."/>
    <x v="4"/>
    <e v="#DIV/0!"/>
    <n v="0.5"/>
    <n v="0.16666666666666666"/>
    <n v="0"/>
    <n v="0"/>
    <n v="0.99999999999999989"/>
    <n v="22"/>
    <n v="4.5454545454545449E-2"/>
    <n v="4.166666666666667"/>
  </r>
  <r>
    <s v="PED 101"/>
    <n v="6"/>
    <s v="Q4"/>
    <s v="I have access to the CCC online library."/>
    <x v="4"/>
    <e v="#DIV/0!"/>
    <n v="0.5"/>
    <n v="0.25"/>
    <n v="0.25"/>
    <n v="0"/>
    <n v="1"/>
    <n v="8"/>
    <n v="0.125"/>
    <n v="3.25"/>
  </r>
  <r>
    <s v="SOC 105"/>
    <n v="1"/>
    <s v="Q4"/>
    <s v="I have access to the CCC online library."/>
    <x v="4"/>
    <e v="#DIV/0!"/>
    <n v="0.5"/>
    <n v="0.1111111111111111"/>
    <n v="0.22222222222222221"/>
    <n v="0"/>
    <n v="0.99999999999999989"/>
    <n v="33"/>
    <n v="3.03030303030303E-2"/>
    <n v="3.6111111111111112"/>
  </r>
  <r>
    <s v="SOC 105"/>
    <n v="3"/>
    <s v="Q4"/>
    <s v="I have access to the CCC online library."/>
    <x v="4"/>
    <e v="#DIV/0!"/>
    <n v="0.58333333333333337"/>
    <n v="0.33333333333333331"/>
    <n v="0"/>
    <n v="0"/>
    <n v="1"/>
    <n v="26"/>
    <n v="3.8461538461538464E-2"/>
    <n v="3.75"/>
  </r>
  <r>
    <s v="SOC 105"/>
    <n v="4"/>
    <s v="Q4"/>
    <s v="I have access to the CCC online library."/>
    <x v="4"/>
    <e v="#DIV/0!"/>
    <n v="0.5"/>
    <n v="0.3"/>
    <n v="0.2"/>
    <n v="0"/>
    <n v="1"/>
    <n v="18"/>
    <n v="5.5555555555555552E-2"/>
    <n v="3.3"/>
  </r>
  <r>
    <s v="SOC 105"/>
    <n v="6"/>
    <s v="Q4"/>
    <s v="I have access to the CCC online library."/>
    <x v="4"/>
    <e v="#DIV/0!"/>
    <n v="0.7"/>
    <n v="0.13333333333333333"/>
    <n v="0"/>
    <n v="0"/>
    <n v="0.99999999999999989"/>
    <n v="44"/>
    <n v="2.2727272727272724E-2"/>
    <n v="4.0333333333333341"/>
  </r>
  <r>
    <s v="SOC 105"/>
    <n v="7"/>
    <s v="Q4"/>
    <s v="I have access to the CCC online library."/>
    <x v="4"/>
    <e v="#DIV/0!"/>
    <n v="0.45454545454545453"/>
    <n v="0.18181818181818182"/>
    <n v="0.27272727272727271"/>
    <n v="0"/>
    <n v="1"/>
    <n v="26"/>
    <n v="3.8461538461538464E-2"/>
    <n v="3.3636363636363633"/>
  </r>
  <r>
    <s v="PED 101"/>
    <n v="4"/>
    <s v="Q13"/>
    <s v="How would you evaluate the overall academic experience you had with CCC?"/>
    <x v="5"/>
    <e v="#DIV/0!"/>
    <n v="0.66666666666666663"/>
    <n v="0"/>
    <n v="0"/>
    <n v="0"/>
    <n v="1"/>
    <n v="9"/>
    <n v="0.1111111111111111"/>
    <n v="4.333333333333333"/>
  </r>
  <r>
    <s v="SOC 105"/>
    <n v="6"/>
    <s v="Q13"/>
    <s v="How would you evaluate the overall academic experience you had with CCC?"/>
    <x v="5"/>
    <e v="#DIV/0!"/>
    <n v="0.4"/>
    <n v="6.6666666666666666E-2"/>
    <n v="0.16666666666666666"/>
    <n v="3.3333333333333333E-2"/>
    <n v="1"/>
    <n v="44"/>
    <n v="2.2727272727272728E-2"/>
    <n v="3.8333333333333335"/>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4">
  <r>
    <s v="MAT 101"/>
    <n v="4"/>
    <s v="Q2"/>
    <s v="My questions and problems were resolved in a reasonable amount of time."/>
    <x v="0"/>
    <n v="0.5"/>
    <n v="0"/>
    <n v="0"/>
    <n v="0"/>
    <n v="0.5"/>
    <n v="1"/>
    <n v="9"/>
    <n v="0.1111111111111111"/>
    <n v="3"/>
  </r>
  <r>
    <s v="POL 130"/>
    <n v="3"/>
    <s v="Q2"/>
    <s v="My questions and problems were resolved in a reasonable amount of time."/>
    <x v="0"/>
    <n v="0"/>
    <n v="0.41666666666666669"/>
    <n v="0.41666666666666669"/>
    <n v="8.3333333333333329E-2"/>
    <n v="8.3333333333333329E-2"/>
    <n v="1"/>
    <n v="20"/>
    <n v="0.05"/>
    <n v="3.166666666666667"/>
  </r>
  <r>
    <s v="POL 130"/>
    <n v="4"/>
    <s v="Q2"/>
    <s v="My questions and problems were resolved in a reasonable amount of time."/>
    <x v="0"/>
    <n v="0.1111111111111111"/>
    <n v="0.44444444444444442"/>
    <n v="0.44444444444444442"/>
    <n v="0"/>
    <n v="0"/>
    <n v="1"/>
    <n v="20"/>
    <n v="0.05"/>
    <n v="3.6666666666666661"/>
  </r>
  <r>
    <s v="PED 101"/>
    <n v="5"/>
    <s v="Q2"/>
    <s v="My questions and problems were resolved in a reasonable amount of time."/>
    <x v="0"/>
    <n v="0"/>
    <n v="0.5"/>
    <n v="0.5"/>
    <n v="0"/>
    <n v="0"/>
    <n v="1"/>
    <n v="8"/>
    <n v="0.125"/>
    <n v="3.5"/>
  </r>
  <r>
    <s v="PED 101"/>
    <n v="6"/>
    <s v="Q2"/>
    <s v="My questions and problems were resolved in a reasonable amount of time."/>
    <x v="0"/>
    <n v="0"/>
    <n v="0.5"/>
    <n v="0.5"/>
    <n v="0"/>
    <n v="0"/>
    <n v="1"/>
    <n v="8"/>
    <n v="0.125"/>
    <n v="3.5"/>
  </r>
  <r>
    <s v="SOC 105"/>
    <n v="4"/>
    <s v="Q2"/>
    <s v="My questions and problems were resolved in a reasonable amount of time."/>
    <x v="0"/>
    <n v="0"/>
    <n v="0.44444444444444442"/>
    <n v="0.44444444444444442"/>
    <n v="0.1111111111111111"/>
    <n v="0"/>
    <n v="1"/>
    <n v="18"/>
    <n v="5.5555555555555552E-2"/>
    <n v="3.333333333333333"/>
  </r>
  <r>
    <s v="MAT 101"/>
    <n v="4"/>
    <s v="Q10"/>
    <s v="I am satisfied with the counseling/tutoring I received. "/>
    <x v="0"/>
    <n v="0"/>
    <n v="0"/>
    <n v="0.5"/>
    <n v="0.5"/>
    <n v="0"/>
    <n v="1"/>
    <n v="9"/>
    <n v="0.1111111111111111"/>
    <n v="2.5"/>
  </r>
  <r>
    <s v="POL 130"/>
    <n v="2"/>
    <s v="Q10"/>
    <s v="I am satisfied with the counseling/tutoring I received. "/>
    <x v="0"/>
    <n v="0.16666666666666666"/>
    <n v="0.41666666666666669"/>
    <n v="0.41666666666666669"/>
    <n v="0"/>
    <n v="0"/>
    <n v="1"/>
    <n v="19"/>
    <n v="5.2631578947368418E-2"/>
    <n v="3.75"/>
  </r>
  <r>
    <s v="POL 130"/>
    <n v="5"/>
    <s v="Q10"/>
    <s v="I am satisfied with the counseling/tutoring I received. "/>
    <x v="0"/>
    <n v="0"/>
    <n v="0.5"/>
    <n v="0.5"/>
    <n v="0"/>
    <n v="0"/>
    <n v="1"/>
    <n v="9"/>
    <n v="0.1111111111111111"/>
    <n v="3.5"/>
  </r>
  <r>
    <s v="PED 101"/>
    <n v="5"/>
    <s v="Q10"/>
    <s v="I am satisfied with the counseling/tutoring I received. "/>
    <x v="0"/>
    <n v="0"/>
    <n v="0.5"/>
    <n v="0.5"/>
    <n v="0"/>
    <n v="0"/>
    <n v="1"/>
    <n v="8"/>
    <n v="0.125"/>
    <n v="3.5"/>
  </r>
  <r>
    <s v="PED 101"/>
    <n v="6"/>
    <s v="Q10"/>
    <s v="I am satisfied with the counseling/tutoring I received. "/>
    <x v="0"/>
    <n v="0"/>
    <n v="0.5"/>
    <n v="0.5"/>
    <n v="0"/>
    <n v="0"/>
    <n v="1"/>
    <n v="8"/>
    <n v="0.125"/>
    <n v="3.5"/>
  </r>
  <r>
    <s v="MAT 101"/>
    <n v="2"/>
    <s v="Q14"/>
    <s v="How supportive were the faculty members?"/>
    <x v="0"/>
    <n v="0.33333333333333331"/>
    <n v="0"/>
    <n v="0"/>
    <n v="0.5"/>
    <n v="0.16666666666666666"/>
    <n v="0.99999999999999989"/>
    <n v="10"/>
    <n v="9.9999999999999992E-2"/>
    <n v="2.8333333333333335"/>
  </r>
  <r>
    <s v="MAT 101"/>
    <n v="4"/>
    <s v="Q14"/>
    <s v="How supportive were the faculty members?"/>
    <x v="0"/>
    <n v="0"/>
    <n v="0"/>
    <n v="0"/>
    <n v="1"/>
    <n v="0"/>
    <n v="1"/>
    <n v="9"/>
    <n v="0.1111111111111111"/>
    <n v="2"/>
  </r>
  <r>
    <s v="POL 130"/>
    <n v="3"/>
    <s v="Q14"/>
    <s v="How supportive were the faculty members?"/>
    <x v="0"/>
    <n v="0.25"/>
    <n v="8.3333333333333329E-2"/>
    <n v="0.25"/>
    <n v="0.41666666666666669"/>
    <n v="0"/>
    <n v="1"/>
    <n v="20"/>
    <n v="0.05"/>
    <n v="3.1666666666666665"/>
  </r>
  <r>
    <s v="SOC 105"/>
    <n v="5"/>
    <s v="Q14"/>
    <s v="How supportive were the faculty members?"/>
    <x v="0"/>
    <n v="0.25"/>
    <n v="0"/>
    <n v="0.16666666666666666"/>
    <n v="0.33333333333333331"/>
    <n v="0.25"/>
    <n v="1"/>
    <n v="22"/>
    <n v="4.5454545454545456E-2"/>
    <n v="2.6666666666666665"/>
  </r>
  <r>
    <s v="MAT 101"/>
    <n v="2"/>
    <s v="Q5"/>
    <s v="Do your professors required you to use the CCC online library for their courses.  "/>
    <x v="0"/>
    <n v="0"/>
    <n v="0.4"/>
    <n v="0.4"/>
    <n v="0"/>
    <n v="0.2"/>
    <n v="1"/>
    <n v="10"/>
    <n v="0.1"/>
    <n v="3.0000000000000004"/>
  </r>
  <r>
    <s v="MAT 101"/>
    <n v="4"/>
    <s v="Q5"/>
    <s v="Do your professors required you to use the CCC online library for their courses.  "/>
    <x v="0"/>
    <n v="0"/>
    <n v="0"/>
    <n v="0.5"/>
    <n v="0.5"/>
    <n v="0"/>
    <n v="1"/>
    <n v="9"/>
    <n v="0.1111111111111111"/>
    <n v="2.5"/>
  </r>
  <r>
    <s v="POL 130"/>
    <n v="4"/>
    <s v="Q5"/>
    <s v="Do your professors required you to use the CCC online library for their courses.  "/>
    <x v="0"/>
    <n v="0.1111111111111111"/>
    <n v="0.44444444444444442"/>
    <n v="0.44444444444444442"/>
    <n v="0"/>
    <n v="0"/>
    <n v="1"/>
    <n v="20"/>
    <n v="0.05"/>
    <n v="3.6666666666666661"/>
  </r>
  <r>
    <s v="POL 130"/>
    <n v="5"/>
    <s v="Q5"/>
    <s v="Do your professors required you to use the CCC online library for their courses.  "/>
    <x v="0"/>
    <n v="0"/>
    <n v="0.5"/>
    <n v="0.5"/>
    <n v="0"/>
    <n v="0"/>
    <n v="1"/>
    <n v="9"/>
    <n v="0.1111111111111111"/>
    <n v="3.5"/>
  </r>
  <r>
    <s v="PED 101"/>
    <n v="7"/>
    <s v="Q5"/>
    <s v="Do your professors required you to use the CCC online library for their courses.  "/>
    <x v="0"/>
    <n v="0"/>
    <n v="0.5"/>
    <n v="0.5"/>
    <n v="0"/>
    <n v="0"/>
    <n v="1"/>
    <n v="8"/>
    <n v="0.125"/>
    <n v="3.5"/>
  </r>
  <r>
    <s v="SOC 105"/>
    <n v="4"/>
    <s v="Q5"/>
    <s v="Do your professors required you to use the CCC online library for their courses.  "/>
    <x v="0"/>
    <n v="0"/>
    <n v="0.44444444444444442"/>
    <n v="0.44444444444444442"/>
    <n v="0.1111111111111111"/>
    <n v="0"/>
    <n v="1"/>
    <n v="18"/>
    <n v="5.5555555555555552E-2"/>
    <n v="3.333333333333333"/>
  </r>
  <r>
    <s v="MAT 101"/>
    <n v="4"/>
    <s v="Q8"/>
    <s v="The CCC staff demonstrate true concern and helpfulness to students. "/>
    <x v="0"/>
    <n v="0"/>
    <n v="0"/>
    <n v="1"/>
    <n v="0"/>
    <n v="0"/>
    <n v="1"/>
    <n v="9"/>
    <n v="0.1111111111111111"/>
    <n v="3"/>
  </r>
  <r>
    <s v="POL 130"/>
    <n v="3"/>
    <s v="Q8"/>
    <s v="The CCC staff demonstrate true concern and helpfulness to students. "/>
    <x v="0"/>
    <n v="8.3333333333333329E-2"/>
    <n v="0.41666666666666669"/>
    <n v="0.41666666666666669"/>
    <n v="8.3333333333333329E-2"/>
    <n v="0"/>
    <n v="1"/>
    <n v="20"/>
    <n v="0.05"/>
    <n v="3.5"/>
  </r>
  <r>
    <s v="POL 130"/>
    <n v="5"/>
    <s v="Q8"/>
    <s v="The CCC staff demonstrate true concern and helpfulness to students. "/>
    <x v="0"/>
    <n v="0"/>
    <n v="0.5"/>
    <n v="0.5"/>
    <n v="0"/>
    <n v="0"/>
    <n v="1"/>
    <n v="9"/>
    <n v="0.1111111111111111"/>
    <n v="3.5"/>
  </r>
  <r>
    <s v="ESC 101"/>
    <n v="1"/>
    <s v="Q1"/>
    <s v="If on campus have you used the Community Christian College library.  "/>
    <x v="1"/>
    <n v="0"/>
    <n v="0.53846153846153844"/>
    <n v="0.46153846153846156"/>
    <n v="0"/>
    <n v="0"/>
    <n v="1"/>
    <n v="32"/>
    <n v="3.125E-2"/>
    <n v="3.5384615384615383"/>
  </r>
  <r>
    <s v="PED 101"/>
    <n v="1"/>
    <s v="Q1"/>
    <s v="If on campus have you used the Community Christian College library.  "/>
    <x v="1"/>
    <n v="0.2"/>
    <n v="0.4"/>
    <n v="0.4"/>
    <n v="0"/>
    <n v="0"/>
    <n v="1"/>
    <n v="22"/>
    <n v="4.5454545454545456E-2"/>
    <n v="3.8000000000000003"/>
  </r>
  <r>
    <s v="PED 101"/>
    <n v="2"/>
    <s v="Q1"/>
    <s v="If on campus have you used the Community Christian College library.  "/>
    <x v="1"/>
    <n v="0"/>
    <n v="0.5"/>
    <n v="0.5"/>
    <n v="0"/>
    <n v="0"/>
    <n v="1"/>
    <n v="10"/>
    <n v="0.1"/>
    <n v="3.5"/>
  </r>
  <r>
    <s v="PED 101"/>
    <n v="4"/>
    <s v="Q1"/>
    <s v="If on campus have you used the Community Christian College library.  "/>
    <x v="1"/>
    <n v="0"/>
    <n v="0"/>
    <n v="0.5"/>
    <n v="0.5"/>
    <n v="0"/>
    <n v="1"/>
    <n v="9"/>
    <n v="0.1111111111111111"/>
    <n v="2.5"/>
  </r>
  <r>
    <s v="PED 101"/>
    <n v="6"/>
    <s v="Q1"/>
    <s v="If on campus have you used the Community Christian College library.  "/>
    <x v="1"/>
    <n v="0"/>
    <n v="0.5"/>
    <n v="0.5"/>
    <n v="0"/>
    <n v="0"/>
    <n v="1"/>
    <n v="8"/>
    <n v="0.125"/>
    <n v="3.5"/>
  </r>
  <r>
    <s v="SOC 105"/>
    <n v="4"/>
    <s v="Q1"/>
    <s v="If on campus have you used the Community Christian College library.  "/>
    <x v="1"/>
    <n v="0"/>
    <n v="0.4"/>
    <n v="0.6"/>
    <n v="0"/>
    <n v="0"/>
    <n v="1"/>
    <n v="18"/>
    <n v="5.5555555555555552E-2"/>
    <n v="3.4"/>
  </r>
  <r>
    <s v="SOC 105"/>
    <n v="6"/>
    <s v="Q1"/>
    <s v="If on campus have you used the Community Christian College library.  "/>
    <x v="1"/>
    <n v="0.1"/>
    <n v="0.5"/>
    <n v="0.4"/>
    <n v="0"/>
    <n v="0"/>
    <n v="1"/>
    <n v="44"/>
    <n v="2.2727272727272728E-2"/>
    <n v="3.7"/>
  </r>
  <r>
    <s v="SOC 105"/>
    <n v="7"/>
    <s v="Q1"/>
    <s v="If on campus have you used the Community Christian College library.  "/>
    <x v="1"/>
    <n v="0"/>
    <n v="0.42857142857142855"/>
    <n v="0.5714285714285714"/>
    <n v="0"/>
    <n v="0"/>
    <n v="1"/>
    <n v="26"/>
    <n v="3.8461538461538464E-2"/>
    <n v="3.4285714285714284"/>
  </r>
  <r>
    <s v="MAT 101"/>
    <n v="2"/>
    <s v="Q11"/>
    <s v="If attending on campus was the library materials were well-organized for easy access."/>
    <x v="1"/>
    <n v="0"/>
    <n v="0.4"/>
    <n v="0.4"/>
    <n v="0"/>
    <n v="0.2"/>
    <n v="1"/>
    <n v="10"/>
    <n v="0.1"/>
    <n v="3.0000000000000004"/>
  </r>
  <r>
    <s v="MAT 101"/>
    <n v="4"/>
    <s v="Q11"/>
    <s v="If attending on campus was the library materials were well-organized for easy access."/>
    <x v="1"/>
    <n v="0"/>
    <n v="0"/>
    <n v="0.5"/>
    <n v="0.5"/>
    <n v="0"/>
    <n v="1"/>
    <n v="9"/>
    <n v="0.1111111111111111"/>
    <n v="2.5"/>
  </r>
  <r>
    <s v="POL 130"/>
    <n v="4"/>
    <s v="Q11"/>
    <s v="If attending on campus was the library materials were well-organized for easy access."/>
    <x v="1"/>
    <n v="0"/>
    <n v="0.44444444444444442"/>
    <n v="0.55555555555555558"/>
    <n v="0"/>
    <n v="0"/>
    <n v="1"/>
    <n v="20"/>
    <n v="0.05"/>
    <n v="3.4444444444444446"/>
  </r>
  <r>
    <s v="POL 130"/>
    <n v="5"/>
    <s v="Q11"/>
    <s v="If attending on campus was the library materials were well-organized for easy access."/>
    <x v="1"/>
    <n v="0"/>
    <n v="0.5"/>
    <n v="0.5"/>
    <n v="0"/>
    <n v="0"/>
    <n v="1"/>
    <n v="9"/>
    <n v="0.1111111111111111"/>
    <n v="3.5"/>
  </r>
  <r>
    <s v="SOC 105"/>
    <n v="2"/>
    <s v="Q11"/>
    <s v="If attending on campus was the library materials were well-organized for easy access."/>
    <x v="1"/>
    <n v="0.3"/>
    <n v="0.4"/>
    <n v="0.1"/>
    <n v="0"/>
    <n v="0.2"/>
    <n v="1"/>
    <n v="16"/>
    <n v="6.25E-2"/>
    <n v="3.6000000000000005"/>
  </r>
  <r>
    <s v="MAT 101"/>
    <n v="2"/>
    <s v="Q12"/>
    <s v="Is this your first time taking an online course?"/>
    <x v="2"/>
    <n v="0.4"/>
    <n v="0.2"/>
    <n v="0.4"/>
    <n v="0"/>
    <n v="0"/>
    <n v="1"/>
    <n v="10"/>
    <n v="0.1"/>
    <n v="4"/>
  </r>
  <r>
    <s v="POL 130"/>
    <n v="1"/>
    <s v="Q12"/>
    <s v="Is this your first time taking an online course?"/>
    <x v="2"/>
    <n v="0"/>
    <n v="0.5"/>
    <n v="0"/>
    <n v="0.5"/>
    <n v="0"/>
    <n v="1"/>
    <n v="10"/>
    <n v="0.1"/>
    <n v="3"/>
  </r>
  <r>
    <s v="POL 130"/>
    <n v="4"/>
    <s v="Q12"/>
    <s v="Is this your first time taking an online course?"/>
    <x v="2"/>
    <n v="0"/>
    <n v="0"/>
    <n v="0.66666666666666663"/>
    <n v="0"/>
    <n v="0.33333333333333331"/>
    <n v="1"/>
    <n v="20"/>
    <n v="0.05"/>
    <n v="2.3333333333333335"/>
  </r>
  <r>
    <s v="POL 130"/>
    <n v="5"/>
    <s v="Q12"/>
    <s v="Is this your first time taking an online course?"/>
    <x v="2"/>
    <n v="0"/>
    <n v="0.5"/>
    <n v="0.5"/>
    <n v="0"/>
    <n v="0"/>
    <n v="1"/>
    <n v="9"/>
    <n v="0.1111111111111111"/>
    <n v="3.5"/>
  </r>
  <r>
    <s v="SOC 105"/>
    <n v="4"/>
    <s v="Q12"/>
    <s v="Is this your first time taking an online course?"/>
    <x v="2"/>
    <n v="0.2"/>
    <n v="0.4"/>
    <n v="0.4"/>
    <n v="0"/>
    <n v="0"/>
    <n v="1"/>
    <n v="18"/>
    <n v="5.5555555555555552E-2"/>
    <n v="3.8000000000000003"/>
  </r>
  <r>
    <s v="SOC 105"/>
    <n v="5"/>
    <s v="Q12"/>
    <s v="Is this your first time taking an online course?"/>
    <x v="2"/>
    <n v="0"/>
    <n v="0.4"/>
    <n v="0.2"/>
    <n v="0.4"/>
    <n v="0"/>
    <n v="1"/>
    <n v="22"/>
    <n v="4.5454545454545456E-2"/>
    <n v="3"/>
  </r>
  <r>
    <s v="MAT 101"/>
    <n v="4"/>
    <s v="Q4"/>
    <s v="I have access to the CCC online library."/>
    <x v="2"/>
    <n v="0"/>
    <n v="0"/>
    <n v="0.5"/>
    <n v="0.5"/>
    <n v="0"/>
    <n v="1"/>
    <n v="9"/>
    <n v="0.1111111111111111"/>
    <n v="2.5"/>
  </r>
  <r>
    <s v="POL 130"/>
    <n v="2"/>
    <s v="Q4"/>
    <s v="I have access to the CCC online library."/>
    <x v="2"/>
    <n v="8.3333333333333329E-2"/>
    <n v="0.41666666666666669"/>
    <n v="0.41666666666666669"/>
    <n v="8.3333333333333329E-2"/>
    <n v="0"/>
    <n v="1"/>
    <n v="19"/>
    <n v="5.2631578947368418E-2"/>
    <n v="3.5"/>
  </r>
  <r>
    <s v="POL 130"/>
    <n v="5"/>
    <s v="Q4"/>
    <s v="I have access to the CCC online library."/>
    <x v="2"/>
    <n v="0"/>
    <n v="0.5"/>
    <n v="0.5"/>
    <n v="0"/>
    <n v="0"/>
    <n v="1"/>
    <n v="9"/>
    <n v="0.1111111111111111"/>
    <n v="3.5"/>
  </r>
  <r>
    <s v="PED 101"/>
    <n v="4"/>
    <s v="Q4"/>
    <s v="I have access to the CCC online library."/>
    <x v="2"/>
    <n v="0"/>
    <n v="0.5"/>
    <n v="0.5"/>
    <n v="0"/>
    <n v="0"/>
    <n v="1"/>
    <n v="9"/>
    <n v="0.1111111111111111"/>
    <n v="3.5"/>
  </r>
  <r>
    <s v="PED 101"/>
    <n v="5"/>
    <s v="Q4"/>
    <s v="I have access to the CCC online library."/>
    <x v="2"/>
    <n v="0"/>
    <n v="0.5"/>
    <n v="0.5"/>
    <n v="0"/>
    <n v="0"/>
    <n v="1"/>
    <n v="8"/>
    <n v="0.125"/>
    <n v="3.5"/>
  </r>
  <r>
    <s v="SOC 105"/>
    <n v="5"/>
    <s v="Q4"/>
    <s v="I have access to the CCC online library."/>
    <x v="2"/>
    <n v="0"/>
    <n v="0.41666666666666669"/>
    <n v="0.41666666666666669"/>
    <n v="8.3333333333333329E-2"/>
    <n v="8.3333333333333329E-2"/>
    <n v="1"/>
    <n v="22"/>
    <n v="4.5454545454545456E-2"/>
    <n v="3.166666666666667"/>
  </r>
  <r>
    <s v="MAT 101"/>
    <n v="4"/>
    <s v="Q3"/>
    <s v="I know how to use various online research options. "/>
    <x v="2"/>
    <n v="0"/>
    <n v="0.5"/>
    <n v="0"/>
    <n v="0.5"/>
    <n v="0"/>
    <n v="1"/>
    <n v="9"/>
    <n v="0.1111111111111111"/>
    <n v="3"/>
  </r>
  <r>
    <s v="MAT 101"/>
    <n v="2"/>
    <s v="Q6"/>
    <s v="I think the College’s statement of faith, mission and purpose, and ethical values and standards are reflected in my courses. "/>
    <x v="3"/>
    <n v="0.2"/>
    <n v="0.4"/>
    <n v="0.4"/>
    <n v="0"/>
    <n v="0"/>
    <n v="1"/>
    <n v="10"/>
    <n v="0.1"/>
    <n v="3.8000000000000003"/>
  </r>
  <r>
    <s v="MAT 101"/>
    <n v="4"/>
    <s v="Q6"/>
    <s v="I think the College’s statement of faith, mission and purpose, and ethical values and standards are reflected in my courses. "/>
    <x v="3"/>
    <n v="0"/>
    <n v="0.5"/>
    <n v="0.5"/>
    <n v="0"/>
    <n v="0"/>
    <n v="1"/>
    <n v="9"/>
    <n v="0.1111111111111111"/>
    <n v="3.5"/>
  </r>
  <r>
    <s v="MAT 101"/>
    <n v="6"/>
    <s v="Q6"/>
    <s v="I think the College’s statement of faith, mission and purpose, and ethical values and standards are reflected in my courses. "/>
    <x v="3"/>
    <n v="0"/>
    <n v="0.5"/>
    <n v="0.5"/>
    <n v="0"/>
    <n v="0"/>
    <n v="1"/>
    <n v="10"/>
    <n v="0.1"/>
    <n v="3.5"/>
  </r>
  <r>
    <s v="POL 130"/>
    <n v="5"/>
    <s v="Q6"/>
    <s v="I think the College’s statement of faith, mission and purpose, and ethical values and standards are reflected in my courses. "/>
    <x v="3"/>
    <n v="0"/>
    <n v="0.5"/>
    <n v="0.5"/>
    <n v="0"/>
    <n v="0"/>
    <n v="1"/>
    <n v="9"/>
    <n v="0.1111111111111111"/>
    <n v="3.5"/>
  </r>
  <r>
    <s v="PED 101"/>
    <n v="5"/>
    <s v="Q6"/>
    <s v="I think the College’s statement of faith, mission and purpose, and ethical values and standards are reflected in my courses. "/>
    <x v="3"/>
    <n v="0"/>
    <n v="0.5"/>
    <n v="0.5"/>
    <n v="0"/>
    <n v="0"/>
    <n v="1"/>
    <n v="8"/>
    <n v="0.125"/>
    <n v="3.5"/>
  </r>
  <r>
    <s v="MAT 101"/>
    <n v="4"/>
    <s v="Q7"/>
    <s v="The courses demonstrate an integration between faith and the subject being taught, that is, a Christian worldview of the subject is presented."/>
    <x v="3"/>
    <n v="0"/>
    <n v="0.5"/>
    <n v="0.5"/>
    <n v="0"/>
    <n v="0"/>
    <n v="1"/>
    <n v="9"/>
    <n v="0.1111111111111111"/>
    <n v="3.5"/>
  </r>
  <r>
    <s v="POL 130"/>
    <n v="3"/>
    <s v="Q7"/>
    <s v="The courses demonstrate an integration between faith and the subject being taught, that is, a Christian worldview of the subject is presented."/>
    <x v="3"/>
    <n v="0.16666666666666666"/>
    <n v="0.41666666666666669"/>
    <n v="0.41666666666666669"/>
    <n v="0"/>
    <n v="0"/>
    <n v="1"/>
    <n v="20"/>
    <n v="0.05"/>
    <n v="3.75"/>
  </r>
  <r>
    <s v="POL 130"/>
    <n v="5"/>
    <s v="Q7"/>
    <s v="The courses demonstrate an integration between faith and the subject being taught, that is, a Christian worldview of the subject is presented."/>
    <x v="3"/>
    <n v="0"/>
    <n v="0.5"/>
    <n v="0.5"/>
    <n v="0"/>
    <n v="0"/>
    <n v="1"/>
    <n v="9"/>
    <n v="0.1111111111111111"/>
    <n v="3.5"/>
  </r>
  <r>
    <s v="MAT 101"/>
    <n v="2"/>
    <s v="Q13"/>
    <s v="How would you evaluate the overall academic experience you had with CCC?"/>
    <x v="4"/>
    <n v="0.33333333333333331"/>
    <n v="0"/>
    <n v="0"/>
    <n v="0.33333333333333331"/>
    <n v="0.33333333333333331"/>
    <n v="1"/>
    <n v="10"/>
    <n v="0.1"/>
    <n v="2.6666666666666665"/>
  </r>
  <r>
    <s v="MAT 101"/>
    <n v="4"/>
    <s v="Q13"/>
    <s v="How would you evaluate the overall academic experience you had with CCC?"/>
    <x v="4"/>
    <n v="0"/>
    <n v="0"/>
    <n v="0"/>
    <n v="0"/>
    <n v="1"/>
    <n v="1"/>
    <n v="9"/>
    <n v="0.1111111111111111"/>
    <n v="1"/>
  </r>
  <r>
    <s v="MAT 101"/>
    <n v="6"/>
    <s v="Q13"/>
    <s v="How would you evaluate the overall academic experience you had with CCC?"/>
    <x v="4"/>
    <n v="0.33333333333333331"/>
    <n v="0"/>
    <n v="0"/>
    <n v="0.66666666666666663"/>
    <n v="0"/>
    <n v="1"/>
    <n v="10"/>
    <n v="0.1"/>
    <n v="3"/>
  </r>
  <r>
    <s v="PED 101"/>
    <n v="5"/>
    <s v="Q13"/>
    <s v="How would you evaluate the overall academic experience you had with CCC?"/>
    <x v="4"/>
    <n v="0"/>
    <n v="0"/>
    <n v="0.5"/>
    <n v="0.5"/>
    <n v="0"/>
    <n v="1"/>
    <n v="8"/>
    <n v="0.125"/>
    <n v="2.5"/>
  </r>
  <r>
    <s v="PED 101"/>
    <n v="6"/>
    <s v="Q13"/>
    <s v="How would you evaluate the overall academic experience you had with CCC?"/>
    <x v="4"/>
    <n v="0.25"/>
    <n v="0"/>
    <n v="0.25"/>
    <n v="0.5"/>
    <n v="0"/>
    <n v="1"/>
    <n v="8"/>
    <n v="0.125"/>
    <n v="3"/>
  </r>
  <r>
    <s v="MAT 101"/>
    <n v="4"/>
    <s v="Q9"/>
    <s v="The computer lab hours allow me to have ready access to computer equipment on campus. "/>
    <x v="5"/>
    <n v="0"/>
    <n v="0"/>
    <n v="0.5"/>
    <n v="0.5"/>
    <n v="0"/>
    <n v="1"/>
    <n v="9"/>
    <n v="0.1111111111111111"/>
    <n v="2.5"/>
  </r>
  <r>
    <s v="MAT 101"/>
    <n v="5"/>
    <s v="Q9"/>
    <s v="The computer lab hours allow me to have ready access to computer equipment on campus. "/>
    <x v="5"/>
    <n v="9.0909090909090912E-2"/>
    <n v="0.5"/>
    <n v="0.40909090909090912"/>
    <n v="0"/>
    <n v="0"/>
    <n v="1"/>
    <n v="43"/>
    <n v="2.3255813953488372E-2"/>
    <n v="3.6818181818181817"/>
  </r>
  <r>
    <s v="POL 130"/>
    <n v="5"/>
    <s v="Q9"/>
    <s v="The computer lab hours allow me to have ready access to computer equipment on campus. "/>
    <x v="5"/>
    <n v="0"/>
    <n v="0.5"/>
    <n v="0.5"/>
    <n v="0"/>
    <n v="0"/>
    <n v="1"/>
    <n v="9"/>
    <n v="0.1111111111111111"/>
    <n v="3.5"/>
  </r>
  <r>
    <s v="SOC 105"/>
    <n v="4"/>
    <s v="Q9"/>
    <s v="The computer lab hours allow me to have ready access to computer equipment on campus. "/>
    <x v="5"/>
    <n v="0.1111111111111111"/>
    <n v="0.44444444444444442"/>
    <n v="0.44444444444444442"/>
    <n v="0"/>
    <n v="0"/>
    <n v="1"/>
    <n v="18"/>
    <n v="5.5555555555555552E-2"/>
    <n v="3.6666666666666661"/>
  </r>
  <r>
    <s v="MAT 101"/>
    <n v="2"/>
    <s v="Q10"/>
    <s v="I am satisfied with the counseling/tutoring I received. "/>
    <x v="0"/>
    <e v="#DIV/0!"/>
    <n v="0.16666666666666666"/>
    <n v="0.5"/>
    <n v="0"/>
    <n v="0.16666666666666666"/>
    <n v="0.99999999999999989"/>
    <n v="10"/>
    <n v="9.9999999999999992E-2"/>
    <n v="3.166666666666667"/>
  </r>
  <r>
    <s v="POL 130"/>
    <n v="3"/>
    <s v="Q10"/>
    <s v="I am satisfied with the counseling/tutoring I received. "/>
    <x v="0"/>
    <e v="#DIV/0!"/>
    <n v="0.33333333333333331"/>
    <n v="0.58333333333333337"/>
    <n v="8.3333333333333329E-2"/>
    <n v="0"/>
    <n v="1"/>
    <n v="20"/>
    <n v="0.05"/>
    <n v="3.2499999999999996"/>
  </r>
  <r>
    <s v="SOC 105"/>
    <n v="5"/>
    <s v="Q10"/>
    <s v="I am satisfied with the counseling/tutoring I received. "/>
    <x v="0"/>
    <e v="#DIV/0!"/>
    <n v="0.25"/>
    <n v="0.66666666666666663"/>
    <n v="0"/>
    <n v="8.3333333333333329E-2"/>
    <n v="1"/>
    <n v="22"/>
    <n v="4.5454545454545456E-2"/>
    <n v="3.0833333333333335"/>
  </r>
  <r>
    <s v="MAT 101"/>
    <n v="5"/>
    <s v="Q14"/>
    <s v="How supportive were the faculty members?"/>
    <x v="0"/>
    <e v="#DIV/0!"/>
    <n v="9.0909090909090912E-2"/>
    <n v="0.5"/>
    <n v="9.0909090909090912E-2"/>
    <n v="0"/>
    <n v="1"/>
    <n v="43"/>
    <n v="2.3255813953488372E-2"/>
    <n v="3.6363636363636362"/>
  </r>
  <r>
    <s v="POL 130"/>
    <n v="5"/>
    <s v="Q14"/>
    <s v="How supportive were the faculty members?"/>
    <x v="0"/>
    <e v="#DIV/0!"/>
    <n v="0"/>
    <n v="0.5"/>
    <n v="0"/>
    <n v="0"/>
    <n v="1"/>
    <n v="9"/>
    <n v="0.1111111111111111"/>
    <n v="4"/>
  </r>
  <r>
    <s v="PED 101"/>
    <n v="2"/>
    <s v="Q14"/>
    <s v="How supportive were the faculty members?"/>
    <x v="0"/>
    <e v="#DIV/0!"/>
    <n v="0"/>
    <n v="0.5"/>
    <n v="0"/>
    <n v="0.16666666666666666"/>
    <n v="0.99999999999999989"/>
    <n v="10"/>
    <n v="9.9999999999999992E-2"/>
    <n v="3.3333333333333335"/>
  </r>
  <r>
    <s v="PED 101"/>
    <n v="3"/>
    <s v="Q14"/>
    <s v="How supportive were the faculty members?"/>
    <x v="0"/>
    <e v="#DIV/0!"/>
    <n v="0"/>
    <n v="0.55555555555555558"/>
    <n v="0.1111111111111111"/>
    <n v="0"/>
    <n v="1"/>
    <n v="18"/>
    <n v="5.5555555555555552E-2"/>
    <n v="3.5555555555555554"/>
  </r>
  <r>
    <s v="PED 101"/>
    <n v="5"/>
    <s v="Q14"/>
    <s v="How supportive were the faculty members?"/>
    <x v="0"/>
    <e v="#DIV/0!"/>
    <n v="0"/>
    <n v="0.5"/>
    <n v="0"/>
    <n v="0"/>
    <n v="1"/>
    <n v="8"/>
    <n v="0.125"/>
    <n v="4"/>
  </r>
  <r>
    <s v="SOC 105"/>
    <n v="6"/>
    <s v="Q14"/>
    <s v="How supportive were the faculty members?"/>
    <x v="0"/>
    <e v="#DIV/0!"/>
    <n v="6.6666666666666666E-2"/>
    <n v="0.46666666666666667"/>
    <n v="0.1"/>
    <n v="0"/>
    <n v="0.99999999999999989"/>
    <n v="44"/>
    <n v="2.2727272727272724E-2"/>
    <n v="3.7000000000000006"/>
  </r>
  <r>
    <s v="POL 130"/>
    <n v="5"/>
    <s v="Q2"/>
    <s v="My questions and problems were resolved in a reasonable amount of time."/>
    <x v="0"/>
    <e v="#DIV/0!"/>
    <n v="0"/>
    <n v="0.5"/>
    <n v="0"/>
    <n v="0"/>
    <n v="1"/>
    <n v="9"/>
    <n v="0.1111111111111111"/>
    <n v="4"/>
  </r>
  <r>
    <s v="PED 101"/>
    <n v="4"/>
    <s v="Q2"/>
    <s v="My questions and problems were resolved in a reasonable amount of time."/>
    <x v="0"/>
    <e v="#DIV/0!"/>
    <n v="0.33333333333333331"/>
    <n v="0.66666666666666663"/>
    <n v="0"/>
    <n v="0"/>
    <n v="1"/>
    <n v="9"/>
    <n v="0.1111111111111111"/>
    <n v="3.333333333333333"/>
  </r>
  <r>
    <s v="MAT 101"/>
    <n v="1"/>
    <s v="Q5"/>
    <s v="Do your professors required you to use the CCC online library for their courses.  "/>
    <x v="0"/>
    <e v="#DIV/0!"/>
    <n v="0.25"/>
    <n v="0.375"/>
    <n v="0.125"/>
    <n v="0"/>
    <n v="1"/>
    <n v="22"/>
    <n v="4.5454545454545456E-2"/>
    <n v="3.625"/>
  </r>
  <r>
    <s v="POL 130"/>
    <n v="3"/>
    <s v="Q5"/>
    <s v="Do your professors required you to use the CCC online library for their courses.  "/>
    <x v="0"/>
    <e v="#DIV/0!"/>
    <n v="0.36363636363636365"/>
    <n v="0.54545454545454541"/>
    <n v="0"/>
    <n v="0"/>
    <n v="1"/>
    <n v="20"/>
    <n v="0.05"/>
    <n v="3.5454545454545454"/>
  </r>
  <r>
    <s v="PED 101"/>
    <n v="2"/>
    <s v="Q5"/>
    <s v="Do your professors required you to use the CCC online library for their courses.  "/>
    <x v="0"/>
    <e v="#DIV/0!"/>
    <n v="0.16666666666666666"/>
    <n v="0.66666666666666663"/>
    <n v="0.16666666666666666"/>
    <n v="0"/>
    <n v="0.99999999999999989"/>
    <n v="10"/>
    <n v="9.9999999999999992E-2"/>
    <n v="3.0000000000000004"/>
  </r>
  <r>
    <s v="PED 101"/>
    <n v="4"/>
    <s v="Q5"/>
    <s v="Do your professors required you to use the CCC online library for their courses.  "/>
    <x v="0"/>
    <e v="#DIV/0!"/>
    <n v="0"/>
    <n v="1"/>
    <n v="0"/>
    <n v="0"/>
    <n v="1"/>
    <n v="9"/>
    <n v="0.1111111111111111"/>
    <n v="3"/>
  </r>
  <r>
    <s v="PED 101"/>
    <n v="5"/>
    <s v="Q5"/>
    <s v="Do your professors required you to use the CCC online library for their courses.  "/>
    <x v="0"/>
    <e v="#DIV/0!"/>
    <n v="0"/>
    <n v="1"/>
    <n v="0"/>
    <n v="0"/>
    <n v="1"/>
    <n v="8"/>
    <n v="0.125"/>
    <n v="3"/>
  </r>
  <r>
    <s v="PED 101"/>
    <n v="6"/>
    <s v="Q5"/>
    <s v="Do your professors required you to use the CCC online library for their courses.  "/>
    <x v="0"/>
    <e v="#DIV/0!"/>
    <n v="0.25"/>
    <n v="0.75"/>
    <n v="0"/>
    <n v="0"/>
    <n v="1"/>
    <n v="8"/>
    <n v="0.125"/>
    <n v="3.25"/>
  </r>
  <r>
    <s v="SOC 105"/>
    <n v="3"/>
    <s v="Q5"/>
    <s v="Do your professors required you to use the CCC online library for their courses.  "/>
    <x v="0"/>
    <e v="#DIV/0!"/>
    <n v="0.18181818181818182"/>
    <n v="0.72727272727272729"/>
    <n v="9.0909090909090912E-2"/>
    <n v="0"/>
    <n v="1"/>
    <n v="26"/>
    <n v="3.8461538461538464E-2"/>
    <n v="3.0909090909090908"/>
  </r>
  <r>
    <s v="SOC 105"/>
    <n v="5"/>
    <s v="Q5"/>
    <s v="Do your professors required you to use the CCC online library for their courses.  "/>
    <x v="0"/>
    <e v="#DIV/0!"/>
    <n v="0.33333333333333331"/>
    <n v="0.55555555555555558"/>
    <n v="0.1111111111111111"/>
    <n v="0"/>
    <n v="1"/>
    <n v="22"/>
    <n v="4.5454545454545456E-2"/>
    <n v="3.2222222222222223"/>
  </r>
  <r>
    <s v="SOC 105"/>
    <n v="7"/>
    <s v="Q5"/>
    <s v="Do your professors required you to use the CCC online library for their courses.  "/>
    <x v="0"/>
    <e v="#DIV/0!"/>
    <n v="0.3"/>
    <n v="0.5"/>
    <n v="0.1"/>
    <n v="0"/>
    <n v="1"/>
    <n v="26"/>
    <n v="3.8461538461538464E-2"/>
    <n v="3.4000000000000004"/>
  </r>
  <r>
    <s v="MAT 101"/>
    <n v="2"/>
    <s v="Q8"/>
    <s v="The CCC staff demonstrate true concern and helpfulness to students. "/>
    <x v="0"/>
    <e v="#VALUE!"/>
    <n v="0.16666666666666666"/>
    <n v="0.5"/>
    <n v="0.16666666666666666"/>
    <n v="0"/>
    <n v="0.99999999999999989"/>
    <n v="10"/>
    <n v="9.9999999999999992E-2"/>
    <n v="3.3333333333333339"/>
  </r>
  <r>
    <s v="MAT 101"/>
    <n v="4"/>
    <s v="Q8"/>
    <s v="The CCC staff demonstrate true concern and helpfulness to students. "/>
    <x v="0"/>
    <e v="#DIV/0!"/>
    <n v="0"/>
    <n v="1"/>
    <n v="0"/>
    <n v="0"/>
    <n v="1"/>
    <n v="9"/>
    <n v="0.1111111111111111"/>
    <n v="3"/>
  </r>
  <r>
    <s v="PED 101"/>
    <n v="5"/>
    <s v="Q8"/>
    <s v="The CCC staff demonstrate true concern and helpfulness to students. "/>
    <x v="0"/>
    <e v="#DIV/0!"/>
    <n v="0"/>
    <n v="1"/>
    <n v="0"/>
    <n v="0"/>
    <n v="1"/>
    <n v="8"/>
    <n v="0.125"/>
    <n v="3"/>
  </r>
  <r>
    <s v="SOC 105"/>
    <n v="5"/>
    <s v="Q8"/>
    <s v="The CCC staff demonstrate true concern and helpfulness to students. "/>
    <x v="0"/>
    <e v="#DIV/0!"/>
    <n v="0.33333333333333331"/>
    <n v="0.41666666666666669"/>
    <n v="0.16666666666666666"/>
    <n v="0"/>
    <n v="0.99999999999999989"/>
    <n v="22"/>
    <n v="4.5454545454545449E-2"/>
    <n v="3.3333333333333339"/>
  </r>
  <r>
    <s v="MAT 101"/>
    <n v="2"/>
    <s v="Q1"/>
    <s v="If on campus have you used the Community Christian College library.  "/>
    <x v="1"/>
    <e v="#DIV/0!"/>
    <n v="0.25"/>
    <n v="0.5"/>
    <n v="0"/>
    <n v="0"/>
    <n v="1"/>
    <n v="10"/>
    <n v="0.1"/>
    <n v="3.75"/>
  </r>
  <r>
    <s v="POL 130"/>
    <n v="2"/>
    <s v="Q1"/>
    <s v="If on campus have you used the Community Christian College library.  "/>
    <x v="1"/>
    <e v="#DIV/0!"/>
    <n v="0.25"/>
    <n v="0.75"/>
    <n v="0"/>
    <n v="0"/>
    <n v="1"/>
    <n v="19"/>
    <n v="5.2631578947368418E-2"/>
    <n v="3.25"/>
  </r>
  <r>
    <s v="POL 130"/>
    <n v="3"/>
    <s v="Q1"/>
    <s v="If on campus have you used the Community Christian College library.  "/>
    <x v="1"/>
    <e v="#DIV/0!"/>
    <n v="0.33333333333333331"/>
    <n v="0.66666666666666663"/>
    <n v="0"/>
    <n v="0"/>
    <n v="1"/>
    <n v="20"/>
    <n v="0.05"/>
    <n v="3.333333333333333"/>
  </r>
  <r>
    <s v="POL 130"/>
    <n v="5"/>
    <s v="Q1"/>
    <s v="If on campus have you used the Community Christian College library.  "/>
    <x v="1"/>
    <e v="#DIV/0!"/>
    <n v="0"/>
    <n v="1"/>
    <n v="0"/>
    <n v="0"/>
    <n v="1"/>
    <n v="9"/>
    <n v="0.1111111111111111"/>
    <n v="3"/>
  </r>
  <r>
    <s v="PED 101"/>
    <n v="3"/>
    <s v="Q1"/>
    <s v="If on campus have you used the Community Christian College library.  "/>
    <x v="1"/>
    <e v="#DIV/0!"/>
    <n v="0.16666666666666666"/>
    <n v="0.5"/>
    <n v="0.16666666666666666"/>
    <n v="0"/>
    <n v="0.99999999999999989"/>
    <n v="18"/>
    <n v="5.5555555555555552E-2"/>
    <n v="3.3333333333333339"/>
  </r>
  <r>
    <s v="PED 101"/>
    <n v="7"/>
    <s v="Q1"/>
    <s v="If on campus have you used the Community Christian College library.  "/>
    <x v="1"/>
    <e v="#DIV/0!"/>
    <n v="0"/>
    <n v="1"/>
    <n v="0"/>
    <n v="0"/>
    <n v="1"/>
    <n v="8"/>
    <n v="0.125"/>
    <n v="3"/>
  </r>
  <r>
    <s v="SOC 105"/>
    <n v="3"/>
    <s v="Q1"/>
    <s v="If on campus have you used the Community Christian College library.  "/>
    <x v="1"/>
    <e v="#DIV/0!"/>
    <n v="0.2857142857142857"/>
    <n v="0.7142857142857143"/>
    <n v="0"/>
    <n v="0"/>
    <n v="1"/>
    <n v="26"/>
    <n v="3.8461538461538464E-2"/>
    <n v="3.2857142857142856"/>
  </r>
  <r>
    <s v="SOC 105"/>
    <n v="5"/>
    <s v="Q1"/>
    <s v="If on campus have you used the Community Christian College library.  "/>
    <x v="1"/>
    <e v="#DIV/0!"/>
    <n v="0.375"/>
    <n v="0.625"/>
    <n v="0"/>
    <n v="0"/>
    <n v="1"/>
    <n v="22"/>
    <n v="4.5454545454545456E-2"/>
    <n v="3.375"/>
  </r>
  <r>
    <s v="ESC 101"/>
    <n v="1"/>
    <s v="Q11"/>
    <s v="If attending on campus was the library materials were well-organized for easy access."/>
    <x v="1"/>
    <e v="#DIV/0!"/>
    <n v="0.33333333333333331"/>
    <n v="0.55555555555555558"/>
    <n v="0"/>
    <n v="0"/>
    <n v="1"/>
    <n v="32"/>
    <n v="3.125E-2"/>
    <n v="3.5555555555555554"/>
  </r>
  <r>
    <s v="MAT 101"/>
    <n v="1"/>
    <s v="Q11"/>
    <s v="If attending on campus was the library materials were well-organized for easy access."/>
    <x v="1"/>
    <e v="#DIV/0!"/>
    <n v="0.25"/>
    <n v="0.375"/>
    <n v="0.125"/>
    <n v="0"/>
    <n v="1"/>
    <n v="22"/>
    <n v="4.5454545454545456E-2"/>
    <n v="3.625"/>
  </r>
  <r>
    <s v="POL 130"/>
    <n v="3"/>
    <s v="Q11"/>
    <s v="If attending on campus was the library materials were well-organized for easy access."/>
    <x v="1"/>
    <e v="#DIV/0!"/>
    <n v="0.33333333333333331"/>
    <n v="0.66666666666666663"/>
    <n v="0"/>
    <n v="0"/>
    <n v="1"/>
    <n v="20"/>
    <n v="0.05"/>
    <n v="3.333333333333333"/>
  </r>
  <r>
    <s v="PED 101"/>
    <n v="2"/>
    <s v="Q11"/>
    <s v="If attending on campus was the library materials were well-organized for easy access."/>
    <x v="1"/>
    <e v="#DIV/0!"/>
    <n v="0.33333333333333331"/>
    <n v="0.5"/>
    <n v="0.16666666666666666"/>
    <n v="0"/>
    <n v="0.99999999999999989"/>
    <n v="10"/>
    <n v="9.9999999999999992E-2"/>
    <n v="3.166666666666667"/>
  </r>
  <r>
    <s v="PED 101"/>
    <n v="3"/>
    <s v="Q11"/>
    <s v="If attending on campus was the library materials were well-organized for easy access."/>
    <x v="1"/>
    <e v="#DIV/0!"/>
    <n v="0.33333333333333331"/>
    <n v="0.55555555555555558"/>
    <n v="0"/>
    <n v="0"/>
    <n v="1"/>
    <n v="18"/>
    <n v="5.5555555555555552E-2"/>
    <n v="3.5555555555555554"/>
  </r>
  <r>
    <s v="PED 101"/>
    <n v="4"/>
    <s v="Q11"/>
    <s v="If attending on campus was the library materials were well-organized for easy access."/>
    <x v="1"/>
    <e v="#DIV/0!"/>
    <n v="0"/>
    <n v="1"/>
    <n v="0"/>
    <n v="0"/>
    <n v="1"/>
    <n v="9"/>
    <n v="0.1111111111111111"/>
    <n v="3"/>
  </r>
  <r>
    <s v="PED 101"/>
    <n v="5"/>
    <s v="Q11"/>
    <s v="If attending on campus was the library materials were well-organized for easy access."/>
    <x v="1"/>
    <e v="#DIV/0!"/>
    <n v="0"/>
    <n v="1"/>
    <n v="0"/>
    <n v="0"/>
    <n v="1"/>
    <n v="8"/>
    <n v="0.125"/>
    <n v="3"/>
  </r>
  <r>
    <s v="PED 101"/>
    <n v="6"/>
    <s v="Q11"/>
    <s v="If attending on campus was the library materials were well-organized for easy access."/>
    <x v="1"/>
    <e v="#DIV/0!"/>
    <n v="0"/>
    <n v="0.66666666666666663"/>
    <n v="0"/>
    <n v="0"/>
    <n v="1"/>
    <n v="8"/>
    <n v="0.125"/>
    <n v="3.6666666666666665"/>
  </r>
  <r>
    <s v="SOC 105"/>
    <n v="1"/>
    <s v="Q11"/>
    <s v="If attending on campus was the library materials were well-organized for easy access."/>
    <x v="1"/>
    <e v="#DIV/0!"/>
    <n v="0.33333333333333331"/>
    <n v="0.5"/>
    <n v="0"/>
    <n v="5.5555555555555552E-2"/>
    <n v="1"/>
    <n v="33"/>
    <n v="3.0303030303030304E-2"/>
    <n v="3.4444444444444442"/>
  </r>
  <r>
    <s v="SOC 105"/>
    <n v="3"/>
    <s v="Q11"/>
    <s v="If attending on campus was the library materials were well-organized for easy access."/>
    <x v="1"/>
    <e v="#DIV/0!"/>
    <n v="0.25"/>
    <n v="0.5"/>
    <n v="0"/>
    <n v="0"/>
    <n v="1"/>
    <n v="26"/>
    <n v="3.8461538461538464E-2"/>
    <n v="3.75"/>
  </r>
  <r>
    <s v="SOC 105"/>
    <n v="4"/>
    <s v="Q11"/>
    <s v="If attending on campus was the library materials were well-organized for easy access."/>
    <x v="1"/>
    <e v="#DIV/0!"/>
    <n v="0.22222222222222221"/>
    <n v="0.44444444444444442"/>
    <n v="0.1111111111111111"/>
    <n v="0"/>
    <n v="1"/>
    <n v="18"/>
    <n v="5.5555555555555552E-2"/>
    <n v="3.5555555555555554"/>
  </r>
  <r>
    <s v="SOC 105"/>
    <n v="5"/>
    <s v="Q11"/>
    <s v="If attending on campus was the library materials were well-organized for easy access."/>
    <x v="1"/>
    <e v="#DIV/0!"/>
    <n v="0.16666666666666666"/>
    <n v="0.58333333333333337"/>
    <n v="0.16666666666666666"/>
    <n v="0"/>
    <n v="1"/>
    <n v="22"/>
    <n v="4.5454545454545456E-2"/>
    <n v="3.1666666666666665"/>
  </r>
  <r>
    <s v="MAT 101"/>
    <n v="2"/>
    <s v="Q12"/>
    <s v="Is this your first time taking an online course?"/>
    <x v="2"/>
    <e v="#DIV/0!"/>
    <n v="0.2"/>
    <n v="0.4"/>
    <n v="0"/>
    <n v="0"/>
    <n v="1"/>
    <n v="10"/>
    <n v="0.1"/>
    <n v="4"/>
  </r>
  <r>
    <s v="PED 101"/>
    <n v="2"/>
    <s v="Q12"/>
    <s v="Is this your first time taking an online course?"/>
    <x v="2"/>
    <e v="#DIV/0!"/>
    <n v="0"/>
    <n v="0.66666666666666663"/>
    <n v="0.33333333333333331"/>
    <n v="0"/>
    <n v="1"/>
    <n v="10"/>
    <n v="0.1"/>
    <n v="2.6666666666666665"/>
  </r>
  <r>
    <s v="PED 101"/>
    <n v="4"/>
    <s v="Q12"/>
    <s v="Is this your first time taking an online course?"/>
    <x v="2"/>
    <e v="#DIV/0!"/>
    <n v="0"/>
    <n v="0.5"/>
    <n v="0"/>
    <n v="0"/>
    <n v="1"/>
    <n v="9"/>
    <n v="0.1111111111111111"/>
    <n v="4"/>
  </r>
  <r>
    <s v="PED 101"/>
    <n v="5"/>
    <s v="Q12"/>
    <s v="Is this your first time taking an online course?"/>
    <x v="2"/>
    <e v="#DIV/0!"/>
    <n v="0"/>
    <n v="1"/>
    <n v="0"/>
    <n v="0"/>
    <n v="1"/>
    <n v="8"/>
    <n v="0.125"/>
    <n v="3"/>
  </r>
  <r>
    <s v="SOC 105"/>
    <n v="1"/>
    <s v="Q12"/>
    <s v="Is this your first time taking an online course?"/>
    <x v="2"/>
    <e v="#DIV/0!"/>
    <n v="0.33333333333333331"/>
    <n v="0.44444444444444442"/>
    <n v="0"/>
    <n v="0"/>
    <n v="1"/>
    <n v="33"/>
    <n v="3.0303030303030304E-2"/>
    <n v="3.7777777777777777"/>
  </r>
  <r>
    <s v="SOC 105"/>
    <n v="7"/>
    <s v="Q12"/>
    <s v="Is this your first time taking an online course?"/>
    <x v="2"/>
    <e v="#DIV/0!"/>
    <n v="0.33333333333333331"/>
    <n v="0.66666666666666663"/>
    <n v="0"/>
    <n v="0"/>
    <n v="1"/>
    <n v="26"/>
    <n v="3.8461538461538464E-2"/>
    <n v="3.333333333333333"/>
  </r>
  <r>
    <s v="POL 130"/>
    <n v="5"/>
    <s v="Q3"/>
    <s v="I know how to use various online research options. "/>
    <x v="2"/>
    <e v="#DIV/0!"/>
    <n v="0"/>
    <n v="0.5"/>
    <n v="0"/>
    <n v="0"/>
    <n v="1"/>
    <n v="9"/>
    <n v="0.1111111111111111"/>
    <n v="4"/>
  </r>
  <r>
    <s v="PED 101"/>
    <n v="5"/>
    <s v="Q3"/>
    <s v="I know how to use various online research options. "/>
    <x v="2"/>
    <e v="#DIV/0!"/>
    <n v="0"/>
    <n v="1"/>
    <n v="0"/>
    <n v="0"/>
    <n v="1"/>
    <n v="8"/>
    <n v="0.125"/>
    <n v="3"/>
  </r>
  <r>
    <s v="SOC 105"/>
    <n v="3"/>
    <s v="Q3"/>
    <s v="I know how to use various online research options. "/>
    <x v="2"/>
    <e v="#DIV/0!"/>
    <n v="0.33333333333333331"/>
    <n v="0.41666666666666669"/>
    <n v="0"/>
    <n v="8.3333333333333329E-2"/>
    <n v="1"/>
    <n v="26"/>
    <n v="3.8461538461538464E-2"/>
    <n v="3.5"/>
  </r>
  <r>
    <s v="MAT 101"/>
    <n v="6"/>
    <s v="Q4"/>
    <s v="I have access to the CCC online library."/>
    <x v="2"/>
    <e v="#DIV/0!"/>
    <n v="0.33333333333333331"/>
    <n v="0.66666666666666663"/>
    <n v="0"/>
    <n v="0"/>
    <n v="1"/>
    <n v="10"/>
    <n v="0.1"/>
    <n v="3.333333333333333"/>
  </r>
  <r>
    <s v="SOC 105"/>
    <n v="2"/>
    <s v="Q4"/>
    <s v="I have access to the CCC online library."/>
    <x v="2"/>
    <e v="#DIV/0!"/>
    <n v="0"/>
    <n v="0.5"/>
    <n v="0.25"/>
    <n v="0"/>
    <n v="1"/>
    <n v="16"/>
    <n v="6.25E-2"/>
    <n v="3.25"/>
  </r>
  <r>
    <s v="MAT 101"/>
    <n v="1"/>
    <s v="Q9"/>
    <s v="The computer lab hours allow me to have ready access to computer equipment on campus. "/>
    <x v="5"/>
    <e v="#DIV/0!"/>
    <n v="0.25"/>
    <n v="0.375"/>
    <n v="0.125"/>
    <n v="0"/>
    <n v="1"/>
    <n v="22"/>
    <n v="4.5454545454545456E-2"/>
    <n v="3.625"/>
  </r>
  <r>
    <s v="MAT 101"/>
    <n v="2"/>
    <s v="Q9"/>
    <s v="The computer lab hours allow me to have ready access to computer equipment on campus. "/>
    <x v="5"/>
    <e v="#DIV/0!"/>
    <n v="0.33333333333333331"/>
    <n v="0.5"/>
    <n v="0"/>
    <n v="0.16666666666666666"/>
    <n v="0.99999999999999989"/>
    <n v="10"/>
    <n v="9.9999999999999992E-2"/>
    <n v="3"/>
  </r>
  <r>
    <s v="POL 130"/>
    <n v="2"/>
    <s v="Q9"/>
    <s v="The computer lab hours allow me to have ready access to computer equipment on campus. "/>
    <x v="5"/>
    <e v="#DIV/0!"/>
    <n v="0.16666666666666666"/>
    <n v="0.58333333333333337"/>
    <n v="8.3333333333333329E-2"/>
    <n v="0"/>
    <n v="1"/>
    <n v="19"/>
    <n v="5.2631578947368418E-2"/>
    <n v="3.4166666666666665"/>
  </r>
  <r>
    <s v="POL 130"/>
    <n v="3"/>
    <s v="Q9"/>
    <s v="The computer lab hours allow me to have ready access to computer equipment on campus. "/>
    <x v="5"/>
    <e v="#DIV/0!"/>
    <n v="0.33333333333333331"/>
    <n v="0.58333333333333337"/>
    <n v="0"/>
    <n v="8.3333333333333329E-2"/>
    <n v="1"/>
    <n v="20"/>
    <n v="0.05"/>
    <n v="3.1666666666666665"/>
  </r>
  <r>
    <s v="POL 130"/>
    <n v="4"/>
    <s v="Q9"/>
    <s v="The computer lab hours allow me to have ready access to computer equipment on campus. "/>
    <x v="5"/>
    <e v="#DIV/0!"/>
    <n v="0.33333333333333331"/>
    <n v="0.44444444444444442"/>
    <n v="0"/>
    <n v="0"/>
    <n v="1"/>
    <n v="20"/>
    <n v="0.05"/>
    <n v="3.7777777777777777"/>
  </r>
  <r>
    <s v="PED 101"/>
    <n v="4"/>
    <s v="Q9"/>
    <s v="The computer lab hours allow me to have ready access to computer equipment on campus. "/>
    <x v="5"/>
    <e v="#DIV/0!"/>
    <n v="0.33333333333333331"/>
    <n v="0.66666666666666663"/>
    <n v="0"/>
    <n v="0"/>
    <n v="1"/>
    <n v="9"/>
    <n v="0.1111111111111111"/>
    <n v="3.333333333333333"/>
  </r>
  <r>
    <s v="PED 101"/>
    <n v="5"/>
    <s v="Q9"/>
    <s v="The computer lab hours allow me to have ready access to computer equipment on campus. "/>
    <x v="5"/>
    <e v="#DIV/0!"/>
    <n v="0"/>
    <n v="1"/>
    <n v="0"/>
    <n v="0"/>
    <n v="1"/>
    <n v="8"/>
    <n v="0.125"/>
    <n v="3"/>
  </r>
  <r>
    <s v="SOC 105"/>
    <n v="1"/>
    <s v="Q9"/>
    <s v="The computer lab hours allow me to have ready access to computer equipment on campus. "/>
    <x v="5"/>
    <e v="#DIV/0!"/>
    <n v="0.27777777777777779"/>
    <n v="0.55555555555555558"/>
    <n v="0"/>
    <n v="0"/>
    <n v="1"/>
    <n v="33"/>
    <n v="3.0303030303030304E-2"/>
    <n v="3.6111111111111112"/>
  </r>
  <r>
    <s v="SOC 105"/>
    <n v="5"/>
    <s v="Q9"/>
    <s v="The computer lab hours allow me to have ready access to computer equipment on campus. "/>
    <x v="5"/>
    <e v="#DIV/0!"/>
    <n v="0.16666666666666666"/>
    <n v="0.66666666666666663"/>
    <n v="0"/>
    <n v="8.3333333333333329E-2"/>
    <n v="1"/>
    <n v="22"/>
    <n v="4.5454545454545456E-2"/>
    <n v="3.1666666666666665"/>
  </r>
  <r>
    <s v="MAT 101"/>
    <n v="5"/>
    <s v="Q13"/>
    <s v="How would you evaluate the overall academic experience you had with CCC?"/>
    <x v="4"/>
    <e v="#DIV/0!"/>
    <n v="4.5454545454545456E-2"/>
    <n v="0.5"/>
    <n v="9.0909090909090912E-2"/>
    <n v="4.5454545454545456E-2"/>
    <n v="1"/>
    <n v="43"/>
    <n v="2.3255813953488372E-2"/>
    <n v="3.4999999999999996"/>
  </r>
  <r>
    <s v="POL 130"/>
    <n v="3"/>
    <s v="Q13"/>
    <s v="How would you evaluate the overall academic experience you had with CCC?"/>
    <x v="4"/>
    <e v="#DIV/0!"/>
    <n v="0"/>
    <n v="0.5"/>
    <n v="0.25"/>
    <n v="0"/>
    <n v="1"/>
    <n v="20"/>
    <n v="0.05"/>
    <n v="3.25"/>
  </r>
  <r>
    <s v="POL 130"/>
    <n v="5"/>
    <s v="Q13"/>
    <s v="How would you evaluate the overall academic experience you had with CCC?"/>
    <x v="4"/>
    <e v="#DIV/0!"/>
    <n v="0"/>
    <n v="0.5"/>
    <n v="0"/>
    <n v="0"/>
    <n v="1"/>
    <n v="9"/>
    <n v="0.1111111111111111"/>
    <n v="4"/>
  </r>
  <r>
    <s v="PED 101"/>
    <n v="2"/>
    <s v="Q13"/>
    <s v="How would you evaluate the overall academic experience you had with CCC?"/>
    <x v="4"/>
    <e v="#DIV/0!"/>
    <n v="0"/>
    <n v="0.5"/>
    <n v="0"/>
    <n v="0.16666666666666666"/>
    <n v="0.99999999999999989"/>
    <n v="10"/>
    <n v="9.9999999999999992E-2"/>
    <n v="3.3333333333333335"/>
  </r>
  <r>
    <s v="SOC 105"/>
    <n v="3"/>
    <s v="Q13"/>
    <s v="How would you evaluate the overall academic experience you had with CCC?"/>
    <x v="4"/>
    <e v="#DIV/0!"/>
    <n v="0"/>
    <n v="0.5"/>
    <n v="8.3333333333333329E-2"/>
    <n v="8.3333333333333329E-2"/>
    <n v="1"/>
    <n v="26"/>
    <n v="3.8461538461538464E-2"/>
    <n v="3.4166666666666665"/>
  </r>
  <r>
    <s v="SOC 105"/>
    <n v="7"/>
    <s v="Q13"/>
    <s v="How would you evaluate the overall academic experience you had with CCC?"/>
    <x v="4"/>
    <e v="#DIV/0!"/>
    <n v="0"/>
    <n v="0.45454545454545453"/>
    <n v="9.0909090909090912E-2"/>
    <n v="9.0909090909090912E-2"/>
    <n v="1"/>
    <n v="26"/>
    <n v="3.8461538461538464E-2"/>
    <n v="3.4545454545454541"/>
  </r>
  <r>
    <s v="ESC 101"/>
    <n v="1"/>
    <s v="Q10"/>
    <s v="I am satisfied with the counseling/tutoring I received. "/>
    <x v="0"/>
    <e v="#DIV/0!"/>
    <n v="0.55555555555555558"/>
    <n v="0.16666666666666666"/>
    <n v="0.1111111111111111"/>
    <n v="0"/>
    <n v="1"/>
    <n v="32"/>
    <n v="3.125E-2"/>
    <n v="3.7777777777777777"/>
  </r>
  <r>
    <s v="MAT 101"/>
    <n v="5"/>
    <s v="Q10"/>
    <s v="I am satisfied with the counseling/tutoring I received. "/>
    <x v="0"/>
    <e v="#DIV/0!"/>
    <n v="0.63636363636363635"/>
    <n v="0.27272727272727271"/>
    <n v="0"/>
    <n v="4.5454545454545456E-2"/>
    <n v="0.99999999999999989"/>
    <n v="43"/>
    <n v="2.3255813953488368E-2"/>
    <n v="3.6363636363636367"/>
  </r>
  <r>
    <s v="MAT 101"/>
    <n v="7"/>
    <s v="Q10"/>
    <s v="I am satisfied with the counseling/tutoring I received. "/>
    <x v="0"/>
    <e v="#DIV/0!"/>
    <n v="0.66666666666666663"/>
    <n v="0.33333333333333331"/>
    <n v="0"/>
    <n v="0"/>
    <n v="1"/>
    <n v="3"/>
    <n v="0.33333333333333331"/>
    <n v="3.6666666666666665"/>
  </r>
  <r>
    <s v="POL 130"/>
    <n v="1"/>
    <s v="Q10"/>
    <s v="I am satisfied with the counseling/tutoring I received. "/>
    <x v="0"/>
    <e v="#DIV/0!"/>
    <n v="0.6"/>
    <n v="0.2"/>
    <n v="0"/>
    <n v="0"/>
    <n v="1"/>
    <n v="10"/>
    <n v="0.1"/>
    <n v="4"/>
  </r>
  <r>
    <s v="POL 130"/>
    <n v="4"/>
    <s v="Q10"/>
    <s v="I am satisfied with the counseling/tutoring I received. "/>
    <x v="0"/>
    <e v="#DIV/0!"/>
    <n v="0.55555555555555558"/>
    <n v="0.33333333333333331"/>
    <n v="0"/>
    <n v="0"/>
    <n v="1"/>
    <n v="20"/>
    <n v="0.05"/>
    <n v="3.7777777777777777"/>
  </r>
  <r>
    <s v="POL 130"/>
    <n v="6"/>
    <s v="Q10"/>
    <s v="I am satisfied with the counseling/tutoring I received. "/>
    <x v="0"/>
    <e v="#DIV/0!"/>
    <n v="0.53846153846153844"/>
    <n v="0.23076923076923078"/>
    <n v="0.15384615384615385"/>
    <n v="0"/>
    <n v="1"/>
    <n v="31"/>
    <n v="3.2258064516129031E-2"/>
    <n v="3.5384615384615383"/>
  </r>
  <r>
    <s v="PED 101"/>
    <n v="1"/>
    <s v="Q10"/>
    <s v="I am satisfied with the counseling/tutoring I received. "/>
    <x v="0"/>
    <e v="#DIV/0!"/>
    <n v="0.5"/>
    <n v="0.16666666666666666"/>
    <n v="0"/>
    <n v="0"/>
    <n v="0.99999999999999989"/>
    <n v="22"/>
    <n v="4.5454545454545449E-2"/>
    <n v="4.166666666666667"/>
  </r>
  <r>
    <s v="PED 101"/>
    <n v="2"/>
    <s v="Q10"/>
    <s v="I am satisfied with the counseling/tutoring I received. "/>
    <x v="0"/>
    <e v="#DIV/0!"/>
    <n v="0.5"/>
    <n v="0.16666666666666666"/>
    <n v="0.33333333333333331"/>
    <n v="0"/>
    <n v="1"/>
    <n v="10"/>
    <n v="0.1"/>
    <n v="3.1666666666666665"/>
  </r>
  <r>
    <s v="PED 101"/>
    <n v="3"/>
    <s v="Q10"/>
    <s v="I am satisfied with the counseling/tutoring I received. "/>
    <x v="0"/>
    <e v="#DIV/0!"/>
    <n v="0.5"/>
    <n v="0.125"/>
    <n v="0"/>
    <n v="0.125"/>
    <n v="1"/>
    <n v="18"/>
    <n v="5.5555555555555552E-2"/>
    <n v="3.75"/>
  </r>
  <r>
    <s v="PED 101"/>
    <n v="4"/>
    <s v="Q10"/>
    <s v="I am satisfied with the counseling/tutoring I received. "/>
    <x v="0"/>
    <e v="#DIV/0!"/>
    <n v="0.66666666666666663"/>
    <n v="0.33333333333333331"/>
    <n v="0"/>
    <n v="0"/>
    <n v="1"/>
    <n v="9"/>
    <n v="0.1111111111111111"/>
    <n v="3.6666666666666665"/>
  </r>
  <r>
    <s v="PED 101"/>
    <n v="7"/>
    <s v="Q10"/>
    <s v="I am satisfied with the counseling/tutoring I received. "/>
    <x v="0"/>
    <e v="#DIV/0!"/>
    <n v="0.5"/>
    <n v="0"/>
    <n v="0"/>
    <n v="0"/>
    <n v="1"/>
    <n v="8"/>
    <n v="0.125"/>
    <n v="4.5"/>
  </r>
  <r>
    <s v="SOC 105"/>
    <n v="2"/>
    <s v="Q10"/>
    <s v="I am satisfied with the counseling/tutoring I received. "/>
    <x v="0"/>
    <e v="#DIV/0!"/>
    <n v="0.44444444444444442"/>
    <n v="0.1111111111111111"/>
    <n v="0.1111111111111111"/>
    <n v="0"/>
    <n v="1"/>
    <n v="16"/>
    <n v="6.25E-2"/>
    <n v="4"/>
  </r>
  <r>
    <s v="SOC 105"/>
    <n v="3"/>
    <s v="Q10"/>
    <s v="I am satisfied with the counseling/tutoring I received. "/>
    <x v="0"/>
    <e v="#DIV/0!"/>
    <n v="0.41666666666666669"/>
    <n v="0.33333333333333331"/>
    <n v="0"/>
    <n v="0"/>
    <n v="1"/>
    <n v="26"/>
    <n v="3.8461538461538464E-2"/>
    <n v="3.916666666666667"/>
  </r>
  <r>
    <s v="SOC 105"/>
    <n v="4"/>
    <s v="Q10"/>
    <s v="I am satisfied with the counseling/tutoring I received. "/>
    <x v="0"/>
    <e v="#DIV/0!"/>
    <n v="0.55555555555555558"/>
    <n v="0.22222222222222221"/>
    <n v="0.22222222222222221"/>
    <n v="0"/>
    <n v="1"/>
    <n v="18"/>
    <n v="5.5555555555555552E-2"/>
    <n v="3.333333333333333"/>
  </r>
  <r>
    <s v="SOC 105"/>
    <n v="6"/>
    <s v="Q10"/>
    <s v="I am satisfied with the counseling/tutoring I received. "/>
    <x v="0"/>
    <e v="#DIV/0!"/>
    <n v="0.53333333333333333"/>
    <n v="0.16666666666666666"/>
    <n v="0.1"/>
    <n v="0"/>
    <n v="1"/>
    <n v="44"/>
    <n v="2.2727272727272728E-2"/>
    <n v="3.8333333333333335"/>
  </r>
  <r>
    <s v="SOC 105"/>
    <n v="7"/>
    <s v="Q10"/>
    <s v="I am satisfied with the counseling/tutoring I received. "/>
    <x v="0"/>
    <e v="#DIV/0!"/>
    <n v="0.45454545454545453"/>
    <n v="0.36363636363636365"/>
    <n v="0"/>
    <n v="9.0909090909090912E-2"/>
    <n v="1"/>
    <n v="26"/>
    <n v="3.8461538461538464E-2"/>
    <n v="3.4545454545454541"/>
  </r>
  <r>
    <s v="PED 101"/>
    <n v="4"/>
    <s v="Q14"/>
    <s v="How supportive were the faculty members?"/>
    <x v="0"/>
    <e v="#DIV/0!"/>
    <n v="1"/>
    <n v="0"/>
    <n v="0"/>
    <n v="0"/>
    <n v="1"/>
    <n v="9"/>
    <n v="0.1111111111111111"/>
    <n v="4"/>
  </r>
  <r>
    <s v="ESC 101"/>
    <n v="1"/>
    <s v="Q2"/>
    <s v="My questions and problems were resolved in a reasonable amount of time."/>
    <x v="0"/>
    <e v="#DIV/0!"/>
    <n v="0.61111111111111116"/>
    <n v="0.27777777777777779"/>
    <n v="0"/>
    <n v="0"/>
    <n v="1"/>
    <n v="32"/>
    <n v="3.125E-2"/>
    <n v="3.8333333333333335"/>
  </r>
  <r>
    <s v="MAT 101"/>
    <n v="1"/>
    <s v="Q2"/>
    <s v="My questions and problems were resolved in a reasonable amount of time."/>
    <x v="0"/>
    <e v="#DIV/0!"/>
    <n v="0.625"/>
    <n v="0.125"/>
    <n v="0.125"/>
    <n v="0"/>
    <n v="1"/>
    <n v="22"/>
    <n v="4.5454545454545456E-2"/>
    <n v="3.75"/>
  </r>
  <r>
    <s v="MAT 101"/>
    <n v="3"/>
    <s v="Q2"/>
    <s v="My questions and problems were resolved in a reasonable amount of time."/>
    <x v="0"/>
    <e v="#DIV/0!"/>
    <n v="1"/>
    <n v="0"/>
    <n v="0"/>
    <n v="0"/>
    <n v="1"/>
    <n v="12"/>
    <n v="8.3333333333333329E-2"/>
    <n v="4"/>
  </r>
  <r>
    <s v="MAT 101"/>
    <n v="5"/>
    <s v="Q2"/>
    <s v="My questions and problems were resolved in a reasonable amount of time."/>
    <x v="0"/>
    <e v="#DIV/0!"/>
    <n v="0.59090909090909094"/>
    <n v="0.22727272727272727"/>
    <n v="4.5454545454545456E-2"/>
    <n v="4.5454545454545456E-2"/>
    <n v="1"/>
    <n v="43"/>
    <n v="2.3255813953488372E-2"/>
    <n v="3.6363636363636362"/>
  </r>
  <r>
    <s v="MAT 101"/>
    <n v="7"/>
    <s v="Q2"/>
    <s v="My questions and problems were resolved in a reasonable amount of time."/>
    <x v="0"/>
    <e v="#DIV/0!"/>
    <n v="0.66666666666666663"/>
    <n v="0.33333333333333331"/>
    <n v="0"/>
    <n v="0"/>
    <n v="1"/>
    <n v="3"/>
    <n v="0.33333333333333331"/>
    <n v="3.6666666666666665"/>
  </r>
  <r>
    <s v="POL 130"/>
    <n v="2"/>
    <s v="Q2"/>
    <s v="My questions and problems were resolved in a reasonable amount of time."/>
    <x v="0"/>
    <e v="#DIV/0!"/>
    <n v="0.58333333333333337"/>
    <n v="0.16666666666666666"/>
    <n v="0"/>
    <n v="8.3333333333333329E-2"/>
    <n v="1"/>
    <n v="19"/>
    <n v="5.2631578947368418E-2"/>
    <n v="3.7500000000000004"/>
  </r>
  <r>
    <s v="POL 130"/>
    <n v="6"/>
    <s v="Q2"/>
    <s v="My questions and problems were resolved in a reasonable amount of time."/>
    <x v="0"/>
    <e v="#DIV/0!"/>
    <n v="0.61538461538461542"/>
    <n v="0.15384615384615385"/>
    <n v="7.6923076923076927E-2"/>
    <n v="7.6923076923076927E-2"/>
    <n v="1"/>
    <n v="31"/>
    <n v="3.2258064516129031E-2"/>
    <n v="3.5384615384615388"/>
  </r>
  <r>
    <s v="PED 101"/>
    <n v="1"/>
    <s v="Q2"/>
    <s v="My questions and problems were resolved in a reasonable amount of time."/>
    <x v="0"/>
    <e v="#DIV/0!"/>
    <n v="0.75"/>
    <n v="8.3333333333333329E-2"/>
    <n v="0"/>
    <n v="0"/>
    <n v="1"/>
    <n v="22"/>
    <n v="4.5454545454545456E-2"/>
    <n v="4.083333333333333"/>
  </r>
  <r>
    <s v="PED 101"/>
    <n v="2"/>
    <s v="Q2"/>
    <s v="My questions and problems were resolved in a reasonable amount of time."/>
    <x v="0"/>
    <e v="#DIV/0!"/>
    <n v="0.5"/>
    <n v="0.33333333333333331"/>
    <n v="0.16666666666666666"/>
    <n v="0"/>
    <n v="0.99999999999999989"/>
    <n v="10"/>
    <n v="9.9999999999999992E-2"/>
    <n v="3.3333333333333339"/>
  </r>
  <r>
    <s v="PED 101"/>
    <n v="3"/>
    <s v="Q2"/>
    <s v="My questions and problems were resolved in a reasonable amount of time."/>
    <x v="0"/>
    <e v="#DIV/0!"/>
    <n v="0.66666666666666663"/>
    <n v="0.1111111111111111"/>
    <n v="0"/>
    <n v="0"/>
    <n v="1"/>
    <n v="18"/>
    <n v="5.5555555555555552E-2"/>
    <n v="4.1111111111111107"/>
  </r>
  <r>
    <s v="PED 101"/>
    <n v="7"/>
    <s v="Q2"/>
    <s v="My questions and problems were resolved in a reasonable amount of time."/>
    <x v="0"/>
    <e v="#DIV/0!"/>
    <n v="1"/>
    <n v="0"/>
    <n v="0"/>
    <n v="0"/>
    <n v="1"/>
    <n v="8"/>
    <n v="0.125"/>
    <n v="4"/>
  </r>
  <r>
    <s v="SOC 105"/>
    <n v="2"/>
    <s v="Q2"/>
    <s v="My questions and problems were resolved in a reasonable amount of time."/>
    <x v="0"/>
    <e v="#DIV/0!"/>
    <n v="0.6"/>
    <n v="0.3"/>
    <n v="0"/>
    <n v="0"/>
    <n v="1"/>
    <n v="16"/>
    <n v="6.25E-2"/>
    <n v="3.8"/>
  </r>
  <r>
    <s v="SOC 105"/>
    <n v="3"/>
    <s v="Q2"/>
    <s v="My questions and problems were resolved in a reasonable amount of time."/>
    <x v="0"/>
    <e v="#DIV/0!"/>
    <n v="0.41666666666666669"/>
    <n v="0.33333333333333331"/>
    <n v="0"/>
    <n v="0"/>
    <n v="1"/>
    <n v="26"/>
    <n v="3.8461538461538464E-2"/>
    <n v="3.916666666666667"/>
  </r>
  <r>
    <s v="SOC 105"/>
    <n v="5"/>
    <s v="Q2"/>
    <s v="My questions and problems were resolved in a reasonable amount of time."/>
    <x v="0"/>
    <e v="#DIV/0!"/>
    <n v="0.5"/>
    <n v="0.33333333333333331"/>
    <n v="8.3333333333333329E-2"/>
    <n v="0"/>
    <n v="1"/>
    <n v="22"/>
    <n v="4.5454545454545456E-2"/>
    <n v="3.583333333333333"/>
  </r>
  <r>
    <s v="SOC 105"/>
    <n v="6"/>
    <s v="Q2"/>
    <s v="My questions and problems were resolved in a reasonable amount of time."/>
    <x v="0"/>
    <e v="#DIV/0!"/>
    <n v="0.58620689655172409"/>
    <n v="0.27586206896551724"/>
    <n v="3.4482758620689655E-2"/>
    <n v="0"/>
    <n v="0.99999999999999989"/>
    <n v="44"/>
    <n v="2.2727272727272724E-2"/>
    <n v="3.7586206896551726"/>
  </r>
  <r>
    <s v="SOC 105"/>
    <n v="7"/>
    <s v="Q2"/>
    <s v="My questions and problems were resolved in a reasonable amount of time."/>
    <x v="0"/>
    <e v="#DIV/0!"/>
    <n v="0.54545454545454541"/>
    <n v="0.36363636363636365"/>
    <n v="0"/>
    <n v="0"/>
    <n v="1"/>
    <n v="26"/>
    <n v="3.8461538461538464E-2"/>
    <n v="3.7272727272727271"/>
  </r>
  <r>
    <s v="ESC 101"/>
    <n v="1"/>
    <s v="Q5"/>
    <s v="Do your professors require you to use the CCC online library for their courses.  "/>
    <x v="0"/>
    <e v="#DIV/0!"/>
    <n v="0.41176470588235292"/>
    <n v="0.29411764705882354"/>
    <n v="0.17647058823529413"/>
    <n v="0"/>
    <n v="1"/>
    <n v="32"/>
    <n v="3.125E-2"/>
    <n v="3.4705882352941178"/>
  </r>
  <r>
    <s v="MAT 101"/>
    <n v="3"/>
    <s v="Q5"/>
    <s v="Do your professors required you to use the CCC online library for their courses.  "/>
    <x v="0"/>
    <e v="#DIV/0!"/>
    <n v="1"/>
    <n v="0"/>
    <n v="0"/>
    <n v="0"/>
    <n v="1"/>
    <n v="12"/>
    <n v="8.3333333333333329E-2"/>
    <n v="4"/>
  </r>
  <r>
    <s v="MAT 101"/>
    <n v="5"/>
    <s v="Q5"/>
    <s v="Do your professors required you to use the CCC online library for their courses.  "/>
    <x v="0"/>
    <e v="#DIV/0!"/>
    <n v="0.57894736842105265"/>
    <n v="0.21052631578947367"/>
    <n v="5.2631578947368418E-2"/>
    <n v="0"/>
    <n v="1"/>
    <n v="43"/>
    <n v="2.3255813953488372E-2"/>
    <n v="3.8421052631578951"/>
  </r>
  <r>
    <s v="MAT 101"/>
    <n v="6"/>
    <s v="Q5"/>
    <s v="Do your professors required you to use the CCC online library for their courses.  "/>
    <x v="0"/>
    <e v="#DIV/0!"/>
    <n v="1"/>
    <n v="0"/>
    <n v="0"/>
    <n v="0"/>
    <n v="1"/>
    <n v="10"/>
    <n v="0.1"/>
    <n v="4"/>
  </r>
  <r>
    <s v="POL 130"/>
    <n v="1"/>
    <s v="Q5"/>
    <s v="Do your professors required you to use the CCC online library for their courses.  "/>
    <x v="0"/>
    <e v="#DIV/0!"/>
    <n v="0.5"/>
    <n v="0.25"/>
    <n v="0.25"/>
    <n v="0"/>
    <n v="1"/>
    <n v="10"/>
    <n v="0.1"/>
    <n v="3.25"/>
  </r>
  <r>
    <s v="POL 130"/>
    <n v="2"/>
    <s v="Q5"/>
    <s v="Do your professors required you to use the CCC online library for their courses.  "/>
    <x v="0"/>
    <e v="#DIV/0!"/>
    <n v="0.5"/>
    <n v="0.3"/>
    <n v="0"/>
    <n v="0"/>
    <n v="1"/>
    <n v="19"/>
    <n v="5.2631578947368418E-2"/>
    <n v="3.9"/>
  </r>
  <r>
    <s v="POL 130"/>
    <n v="6"/>
    <s v="Q5"/>
    <s v="Do your professors required you to use the CCC online library for their courses.  "/>
    <x v="0"/>
    <e v="#DIV/0!"/>
    <n v="0.61538461538461542"/>
    <n v="0.23076923076923078"/>
    <n v="7.6923076923076927E-2"/>
    <n v="0"/>
    <n v="1"/>
    <n v="31"/>
    <n v="3.2258064516129031E-2"/>
    <n v="3.6923076923076921"/>
  </r>
  <r>
    <s v="PED 101"/>
    <n v="1"/>
    <s v="Q5"/>
    <s v="Do your professors required you to use the CCC online library for their courses.  "/>
    <x v="0"/>
    <e v="#DIV/0!"/>
    <n v="0.5"/>
    <n v="0.33333333333333331"/>
    <n v="0"/>
    <n v="0"/>
    <n v="1"/>
    <n v="22"/>
    <n v="4.5454545454545456E-2"/>
    <n v="3.833333333333333"/>
  </r>
  <r>
    <s v="SOC 105"/>
    <n v="1"/>
    <s v="Q5"/>
    <s v="Do your professors required you to use the CCC online library for their courses.  "/>
    <x v="0"/>
    <e v="#DIV/0!"/>
    <n v="0.4"/>
    <n v="0.26666666666666666"/>
    <n v="0.2"/>
    <n v="0"/>
    <n v="1"/>
    <n v="33"/>
    <n v="3.0303030303030304E-2"/>
    <n v="3.4666666666666663"/>
  </r>
  <r>
    <s v="SOC 105"/>
    <n v="2"/>
    <s v="Q5"/>
    <s v="Do your professors required you to use the CCC online library for their courses.  "/>
    <x v="0"/>
    <e v="#DIV/0!"/>
    <n v="0.5"/>
    <n v="0.1"/>
    <n v="0.1"/>
    <n v="0"/>
    <n v="1"/>
    <n v="16"/>
    <n v="6.25E-2"/>
    <n v="4"/>
  </r>
  <r>
    <s v="SOC 105"/>
    <n v="6"/>
    <s v="Q5"/>
    <s v="Do your professors required you to use the CCC online library for their courses.  "/>
    <x v="0"/>
    <e v="#DIV/0!"/>
    <n v="0.62962962962962965"/>
    <n v="0.22222222222222221"/>
    <n v="3.7037037037037035E-2"/>
    <n v="0"/>
    <n v="1"/>
    <n v="44"/>
    <n v="2.2727272727272728E-2"/>
    <n v="3.8148148148148149"/>
  </r>
  <r>
    <s v="ESC 101"/>
    <n v="1"/>
    <s v="Q8"/>
    <s v="The CCC staff demonstrate true concern and helpfulness to students. "/>
    <x v="0"/>
    <e v="#DIV/0!"/>
    <n v="0.5"/>
    <n v="0.27777777777777779"/>
    <n v="0"/>
    <n v="0"/>
    <n v="1"/>
    <n v="32"/>
    <n v="3.125E-2"/>
    <n v="3.9444444444444446"/>
  </r>
  <r>
    <s v="MAT 101"/>
    <n v="3"/>
    <s v="Q8"/>
    <s v="The CCC staff demonstrate true concern and helpfulness to students. "/>
    <x v="0"/>
    <e v="#DIV/0!"/>
    <n v="1"/>
    <n v="0"/>
    <n v="0"/>
    <n v="0"/>
    <n v="1"/>
    <n v="12"/>
    <n v="8.3333333333333329E-2"/>
    <n v="4"/>
  </r>
  <r>
    <s v="MAT 101"/>
    <n v="5"/>
    <s v="Q8"/>
    <s v="The CCC staff demonstrate true concern and helpfulness to students. "/>
    <x v="0"/>
    <e v="#DIV/0!"/>
    <n v="0.66666666666666663"/>
    <n v="0.23809523809523808"/>
    <n v="0"/>
    <n v="0"/>
    <n v="1"/>
    <n v="43"/>
    <n v="2.3255813953488372E-2"/>
    <n v="3.8571428571428568"/>
  </r>
  <r>
    <s v="POL 130"/>
    <n v="1"/>
    <s v="Q8"/>
    <s v="The CCC staff demonstrate true concern and helpfulness to students. "/>
    <x v="0"/>
    <e v="#DIV/0!"/>
    <n v="0.6"/>
    <n v="0.2"/>
    <n v="0"/>
    <n v="0"/>
    <n v="1"/>
    <n v="10"/>
    <n v="0.1"/>
    <n v="4"/>
  </r>
  <r>
    <s v="POL 130"/>
    <n v="2"/>
    <s v="Q8"/>
    <s v="The CCC staff demonstrate true concern and helpfulness to students. "/>
    <x v="0"/>
    <e v="#DIV/0!"/>
    <n v="0.41666666666666669"/>
    <n v="0.33333333333333331"/>
    <n v="0"/>
    <n v="0"/>
    <n v="1"/>
    <n v="19"/>
    <n v="5.2631578947368418E-2"/>
    <n v="3.916666666666667"/>
  </r>
  <r>
    <s v="POL 130"/>
    <n v="4"/>
    <s v="Q8"/>
    <s v="The CCC staff demonstrate true concern and helpfulness to students. "/>
    <x v="0"/>
    <e v="#DIV/0!"/>
    <n v="0.55555555555555558"/>
    <n v="0.22222222222222221"/>
    <n v="0"/>
    <n v="0"/>
    <n v="1"/>
    <n v="20"/>
    <n v="0.05"/>
    <n v="4"/>
  </r>
  <r>
    <s v="POL 130"/>
    <n v="6"/>
    <s v="Q8"/>
    <s v="The CCC staff demonstrate true concern and helpfulness to students. "/>
    <x v="0"/>
    <e v="#DIV/0!"/>
    <n v="0.61538461538461542"/>
    <n v="0.15384615384615385"/>
    <n v="0"/>
    <n v="7.6923076923076927E-2"/>
    <n v="1"/>
    <n v="31"/>
    <n v="3.2258064516129031E-2"/>
    <n v="3.7692307692307696"/>
  </r>
  <r>
    <s v="PED 101"/>
    <n v="1"/>
    <s v="Q8"/>
    <s v="The CCC staff demonstrate true concern and helpfulness to students. "/>
    <x v="0"/>
    <e v="#DIV/0!"/>
    <n v="0.66666666666666663"/>
    <n v="8.3333333333333329E-2"/>
    <n v="0"/>
    <n v="0"/>
    <n v="1"/>
    <n v="22"/>
    <n v="4.5454545454545456E-2"/>
    <n v="4.1666666666666661"/>
  </r>
  <r>
    <s v="PED 101"/>
    <n v="2"/>
    <s v="Q8"/>
    <s v="The CCC staff demonstrate true concern and helpfulness to students. "/>
    <x v="0"/>
    <e v="#DIV/0!"/>
    <n v="0.5"/>
    <n v="0.16666666666666666"/>
    <n v="0.16666666666666666"/>
    <n v="0"/>
    <n v="0.99999999999999989"/>
    <n v="10"/>
    <n v="9.9999999999999992E-2"/>
    <n v="3.666666666666667"/>
  </r>
  <r>
    <s v="PED 101"/>
    <n v="3"/>
    <s v="Q8"/>
    <s v="The CCC staff demonstrate true concern and helpfulness to students. "/>
    <x v="0"/>
    <e v="#DIV/0!"/>
    <n v="0.66666666666666663"/>
    <n v="0.1111111111111111"/>
    <n v="0"/>
    <n v="0"/>
    <n v="1"/>
    <n v="18"/>
    <n v="5.5555555555555552E-2"/>
    <n v="4.1111111111111107"/>
  </r>
  <r>
    <s v="PED 101"/>
    <n v="6"/>
    <s v="Q8"/>
    <s v="The CCC staff demonstrate true concern and helpfulness to students. "/>
    <x v="0"/>
    <e v="#DIV/0!"/>
    <n v="0.5"/>
    <n v="0"/>
    <n v="0.25"/>
    <n v="0"/>
    <n v="1"/>
    <n v="8"/>
    <n v="0.125"/>
    <n v="3.75"/>
  </r>
  <r>
    <s v="PED 101"/>
    <n v="7"/>
    <s v="Q8"/>
    <s v="The CCC staff demonstrate true concern and helpfulness to students. "/>
    <x v="0"/>
    <e v="#DIV/0!"/>
    <n v="0.5"/>
    <n v="0"/>
    <n v="0"/>
    <n v="0"/>
    <n v="1"/>
    <n v="8"/>
    <n v="0.125"/>
    <n v="4.5"/>
  </r>
  <r>
    <s v="SOC 105"/>
    <n v="2"/>
    <s v="Q8"/>
    <s v="The CCC staff demonstrate true concern and helpfulness to students. "/>
    <x v="0"/>
    <e v="#DIV/0!"/>
    <n v="0.4"/>
    <n v="0.1"/>
    <n v="0.1"/>
    <n v="0"/>
    <n v="1"/>
    <n v="16"/>
    <n v="6.25E-2"/>
    <n v="4.1000000000000005"/>
  </r>
  <r>
    <s v="SOC 105"/>
    <n v="4"/>
    <s v="Q8"/>
    <s v="The CCC staff demonstrate true concern and helpfulness to students. "/>
    <x v="0"/>
    <e v="#DIV/0!"/>
    <n v="0.44444444444444442"/>
    <n v="0.33333333333333331"/>
    <n v="0.1111111111111111"/>
    <n v="0"/>
    <n v="1"/>
    <n v="18"/>
    <n v="5.5555555555555552E-2"/>
    <n v="3.5555555555555554"/>
  </r>
  <r>
    <s v="SOC 105"/>
    <n v="6"/>
    <s v="Q8"/>
    <s v="The CCC staff demonstrate true concern and helpfulness to students. "/>
    <x v="0"/>
    <e v="#DIV/0!"/>
    <n v="0.6"/>
    <n v="0.23333333333333334"/>
    <n v="0"/>
    <n v="0"/>
    <n v="1"/>
    <n v="44"/>
    <n v="2.2727272727272728E-2"/>
    <n v="3.9333333333333336"/>
  </r>
  <r>
    <s v="SOC 105"/>
    <n v="7"/>
    <s v="Q8"/>
    <s v="The CCC staff demonstrate true concern and helpfulness to students. "/>
    <x v="0"/>
    <e v="#DIV/0!"/>
    <n v="0.54545454545454541"/>
    <n v="0.27272727272727271"/>
    <n v="0"/>
    <n v="0"/>
    <n v="1"/>
    <n v="26"/>
    <n v="3.8461538461538464E-2"/>
    <n v="3.9090909090909092"/>
  </r>
  <r>
    <s v="ESC 101"/>
    <n v="1"/>
    <s v="Q12"/>
    <s v="Is this your first time taking an online course?"/>
    <x v="2"/>
    <e v="#DIV/0!"/>
    <n v="0.8571428571428571"/>
    <n v="0.14285714285714285"/>
    <n v="0"/>
    <n v="0"/>
    <n v="1"/>
    <n v="32"/>
    <n v="3.125E-2"/>
    <n v="3.8571428571428568"/>
  </r>
  <r>
    <s v="MAT 101"/>
    <n v="4"/>
    <s v="Q12"/>
    <s v="Is this your first time taking an online course?"/>
    <x v="2"/>
    <e v="#DIV/0!"/>
    <n v="1"/>
    <n v="0"/>
    <n v="0"/>
    <n v="0"/>
    <n v="1"/>
    <n v="9"/>
    <n v="0.1111111111111111"/>
    <n v="4"/>
  </r>
  <r>
    <s v="MAT 101"/>
    <n v="5"/>
    <s v="Q12"/>
    <s v="Is this your first time taking an online course?"/>
    <x v="2"/>
    <e v="#DIV/0!"/>
    <n v="0.5714285714285714"/>
    <n v="0.21428571428571427"/>
    <n v="0.14285714285714285"/>
    <n v="0"/>
    <n v="1"/>
    <n v="43"/>
    <n v="2.3255813953488372E-2"/>
    <n v="3.5714285714285712"/>
  </r>
  <r>
    <s v="MAT 101"/>
    <n v="6"/>
    <s v="Q12"/>
    <s v="Is this your first time taking an online course?"/>
    <x v="2"/>
    <e v="#DIV/0!"/>
    <n v="1"/>
    <n v="0"/>
    <n v="0"/>
    <n v="0"/>
    <n v="1"/>
    <n v="10"/>
    <n v="0.1"/>
    <n v="4"/>
  </r>
  <r>
    <s v="POL 130"/>
    <n v="6"/>
    <s v="Q12"/>
    <s v="Is this your first time taking an online course?"/>
    <x v="2"/>
    <e v="#DIV/0!"/>
    <n v="0.7142857142857143"/>
    <n v="0"/>
    <n v="0"/>
    <n v="0"/>
    <n v="1"/>
    <n v="31"/>
    <n v="3.2258064516129031E-2"/>
    <n v="4.2857142857142856"/>
  </r>
  <r>
    <s v="PED 101"/>
    <n v="1"/>
    <s v="Q12"/>
    <s v="Is this your first time taking an online course?"/>
    <x v="2"/>
    <e v="#DIV/0!"/>
    <n v="0.58333333333333337"/>
    <n v="8.3333333333333329E-2"/>
    <n v="0"/>
    <n v="0"/>
    <n v="1"/>
    <n v="22"/>
    <n v="4.5454545454545456E-2"/>
    <n v="4.25"/>
  </r>
  <r>
    <s v="PED 101"/>
    <n v="3"/>
    <s v="Q12"/>
    <s v="Is this your first time taking an online course?"/>
    <x v="2"/>
    <e v="#DIV/0!"/>
    <n v="0.5"/>
    <n v="0.25"/>
    <n v="0"/>
    <n v="0"/>
    <n v="1"/>
    <n v="18"/>
    <n v="5.5555555555555552E-2"/>
    <n v="4"/>
  </r>
  <r>
    <s v="PED 101"/>
    <n v="6"/>
    <s v="Q12"/>
    <s v="Is this your first time taking an online course?"/>
    <x v="2"/>
    <e v="#DIV/0!"/>
    <n v="1"/>
    <n v="0"/>
    <n v="0"/>
    <n v="0"/>
    <n v="1"/>
    <n v="8"/>
    <n v="0.125"/>
    <n v="4"/>
  </r>
  <r>
    <s v="PED 101"/>
    <n v="7"/>
    <s v="Q12"/>
    <s v="Is this your first time taking an online course?"/>
    <x v="2"/>
    <e v="#DIV/0!"/>
    <n v="1"/>
    <n v="0"/>
    <n v="0"/>
    <n v="0"/>
    <n v="1"/>
    <n v="8"/>
    <n v="0.125"/>
    <n v="4"/>
  </r>
  <r>
    <s v="SOC 105"/>
    <n v="2"/>
    <s v="Q12"/>
    <s v="Is this your first time taking an online course?"/>
    <x v="2"/>
    <e v="#DIV/0!"/>
    <n v="0.5"/>
    <n v="0.16666666666666666"/>
    <n v="0"/>
    <n v="0.16666666666666666"/>
    <n v="0.99999999999999989"/>
    <n v="16"/>
    <n v="6.2499999999999993E-2"/>
    <n v="3.5"/>
  </r>
  <r>
    <s v="SOC 105"/>
    <n v="6"/>
    <s v="Q12"/>
    <s v="Is this your first time taking an online course?"/>
    <x v="2"/>
    <e v="#DIV/0!"/>
    <n v="0.8125"/>
    <n v="0"/>
    <n v="0.1875"/>
    <n v="0"/>
    <n v="1"/>
    <n v="44"/>
    <n v="2.2727272727272728E-2"/>
    <n v="3.625"/>
  </r>
  <r>
    <s v="ESC 101"/>
    <n v="1"/>
    <s v="Q3"/>
    <s v="I know how to use various online research options. "/>
    <x v="2"/>
    <e v="#DIV/0!"/>
    <n v="0.66666666666666663"/>
    <n v="0.22222222222222221"/>
    <n v="0"/>
    <n v="0"/>
    <n v="0.99999999999999989"/>
    <n v="32"/>
    <n v="3.1249999999999997E-2"/>
    <n v="3.8888888888888893"/>
  </r>
  <r>
    <s v="MAT 101"/>
    <n v="1"/>
    <s v="Q3"/>
    <s v="I know how to use various online research options. "/>
    <x v="2"/>
    <e v="#DIV/0!"/>
    <n v="0.5"/>
    <n v="0.25"/>
    <n v="0.125"/>
    <n v="0"/>
    <n v="1"/>
    <n v="22"/>
    <n v="4.5454545454545456E-2"/>
    <n v="3.625"/>
  </r>
  <r>
    <s v="MAT 101"/>
    <n v="2"/>
    <s v="Q3"/>
    <s v="I know how to use various online research options. "/>
    <x v="2"/>
    <e v="#DIV/0!"/>
    <n v="0.5"/>
    <n v="0.33333333333333331"/>
    <n v="0.16666666666666666"/>
    <n v="0"/>
    <n v="0.99999999999999989"/>
    <n v="10"/>
    <n v="9.9999999999999992E-2"/>
    <n v="3.3333333333333339"/>
  </r>
  <r>
    <s v="MAT 101"/>
    <n v="3"/>
    <s v="Q3"/>
    <s v="I know how to use various online research options. "/>
    <x v="2"/>
    <e v="#DIV/0!"/>
    <n v="1"/>
    <n v="0"/>
    <n v="0"/>
    <n v="0"/>
    <n v="1"/>
    <n v="12"/>
    <n v="8.3333333333333329E-2"/>
    <n v="4"/>
  </r>
  <r>
    <s v="MAT 101"/>
    <n v="5"/>
    <s v="Q3"/>
    <s v="I know how to use various online research options. "/>
    <x v="2"/>
    <e v="#DIV/0!"/>
    <n v="0.59090909090909094"/>
    <n v="0.27272727272727271"/>
    <n v="0"/>
    <n v="4.5454545454545456E-2"/>
    <n v="1"/>
    <n v="43"/>
    <n v="2.3255813953488372E-2"/>
    <n v="3.6818181818181821"/>
  </r>
  <r>
    <s v="MAT 101"/>
    <n v="6"/>
    <s v="Q3"/>
    <s v="I know how to use various online research options. "/>
    <x v="2"/>
    <e v="#DIV/0!"/>
    <n v="0.66666666666666663"/>
    <n v="0.33333333333333331"/>
    <n v="0"/>
    <n v="0"/>
    <n v="1"/>
    <n v="10"/>
    <n v="0.1"/>
    <n v="3.6666666666666665"/>
  </r>
  <r>
    <s v="MAT 101"/>
    <n v="7"/>
    <s v="Q3"/>
    <s v="I know how to use various online research options. "/>
    <x v="2"/>
    <e v="#DIV/0!"/>
    <n v="0.66666666666666663"/>
    <n v="0.33333333333333331"/>
    <n v="0"/>
    <n v="0"/>
    <n v="1"/>
    <n v="3"/>
    <n v="0.33333333333333331"/>
    <n v="3.6666666666666665"/>
  </r>
  <r>
    <s v="POL 130"/>
    <n v="1"/>
    <s v="Q3"/>
    <s v="I know how to use various online research options. "/>
    <x v="2"/>
    <e v="#DIV/0!"/>
    <n v="0.4"/>
    <n v="0.2"/>
    <n v="0.2"/>
    <n v="0"/>
    <n v="1"/>
    <n v="10"/>
    <n v="0.1"/>
    <n v="3.6"/>
  </r>
  <r>
    <s v="POL 130"/>
    <n v="2"/>
    <s v="Q3"/>
    <s v="I know how to use various online research options. "/>
    <x v="2"/>
    <e v="#DIV/0!"/>
    <n v="0.58333333333333337"/>
    <n v="0.33333333333333331"/>
    <n v="0"/>
    <n v="0"/>
    <n v="1"/>
    <n v="19"/>
    <n v="5.2631578947368418E-2"/>
    <n v="3.75"/>
  </r>
  <r>
    <s v="POL 130"/>
    <n v="3"/>
    <s v="Q3"/>
    <s v="I know how to use various online research options. "/>
    <x v="2"/>
    <e v="#DIV/0!"/>
    <n v="0.5"/>
    <n v="0.33333333333333331"/>
    <n v="8.3333333333333329E-2"/>
    <n v="0"/>
    <n v="1"/>
    <n v="20"/>
    <n v="0.05"/>
    <n v="3.583333333333333"/>
  </r>
  <r>
    <s v="POL 130"/>
    <n v="4"/>
    <s v="Q3"/>
    <s v="I know how to use various online research options. "/>
    <x v="2"/>
    <e v="#DIV/0!"/>
    <n v="0.55555555555555558"/>
    <n v="0.22222222222222221"/>
    <n v="0"/>
    <n v="0"/>
    <n v="1"/>
    <n v="20"/>
    <n v="0.05"/>
    <n v="4"/>
  </r>
  <r>
    <s v="POL 130"/>
    <n v="6"/>
    <s v="Q3"/>
    <s v="I know how to use various online research options. "/>
    <x v="2"/>
    <e v="#DIV/0!"/>
    <n v="0.76923076923076927"/>
    <n v="7.6923076923076927E-2"/>
    <n v="7.6923076923076927E-2"/>
    <n v="0"/>
    <n v="1"/>
    <n v="31"/>
    <n v="3.2258064516129031E-2"/>
    <n v="3.8461538461538463"/>
  </r>
  <r>
    <s v="PED 101"/>
    <n v="1"/>
    <s v="Q3"/>
    <s v="I know how to use various online research options. "/>
    <x v="2"/>
    <e v="#DIV/0!"/>
    <n v="0.5"/>
    <n v="0.16666666666666666"/>
    <n v="0"/>
    <n v="0"/>
    <n v="0.99999999999999989"/>
    <n v="22"/>
    <n v="4.5454545454545449E-2"/>
    <n v="4.166666666666667"/>
  </r>
  <r>
    <s v="PED 101"/>
    <n v="3"/>
    <s v="Q3"/>
    <s v="I know how to use various online research options. "/>
    <x v="2"/>
    <e v="#DIV/0!"/>
    <n v="0.66666666666666663"/>
    <n v="0"/>
    <n v="0"/>
    <n v="0"/>
    <n v="1"/>
    <n v="18"/>
    <n v="5.5555555555555552E-2"/>
    <n v="4.333333333333333"/>
  </r>
  <r>
    <s v="PED 101"/>
    <n v="4"/>
    <s v="Q3"/>
    <s v="I know how to use various online research options. "/>
    <x v="2"/>
    <e v="#DIV/0!"/>
    <n v="0.66666666666666663"/>
    <n v="0.33333333333333331"/>
    <n v="0"/>
    <n v="0"/>
    <n v="1"/>
    <n v="9"/>
    <n v="0.1111111111111111"/>
    <n v="3.6666666666666665"/>
  </r>
  <r>
    <s v="PED 101"/>
    <n v="6"/>
    <s v="Q3"/>
    <s v="I know how to use various online research options. "/>
    <x v="2"/>
    <e v="#DIV/0!"/>
    <n v="0.5"/>
    <n v="0"/>
    <n v="0.25"/>
    <n v="0"/>
    <n v="1"/>
    <n v="8"/>
    <n v="0.125"/>
    <n v="3.75"/>
  </r>
  <r>
    <s v="SOC 105"/>
    <n v="4"/>
    <s v="Q3"/>
    <s v="I know how to use various online research options. "/>
    <x v="2"/>
    <e v="#DIV/0!"/>
    <n v="0.55555555555555558"/>
    <n v="0.22222222222222221"/>
    <n v="0"/>
    <n v="0"/>
    <n v="1"/>
    <n v="18"/>
    <n v="5.5555555555555552E-2"/>
    <n v="4"/>
  </r>
  <r>
    <s v="SOC 105"/>
    <n v="5"/>
    <s v="Q3"/>
    <s v="I know how to use various online research options. "/>
    <x v="2"/>
    <e v="#DIV/0!"/>
    <n v="0.41666666666666669"/>
    <n v="0.33333333333333331"/>
    <n v="8.3333333333333329E-2"/>
    <n v="0"/>
    <n v="1"/>
    <n v="22"/>
    <n v="4.5454545454545456E-2"/>
    <n v="3.6666666666666665"/>
  </r>
  <r>
    <s v="SOC 105"/>
    <n v="6"/>
    <s v="Q3"/>
    <s v="I know how to use various online research options. "/>
    <x v="2"/>
    <e v="#DIV/0!"/>
    <n v="0.6"/>
    <n v="0.1"/>
    <n v="6.6666666666666666E-2"/>
    <n v="0"/>
    <n v="0.99999999999999989"/>
    <n v="44"/>
    <n v="2.2727272727272724E-2"/>
    <n v="4"/>
  </r>
  <r>
    <s v="SOC 105"/>
    <n v="7"/>
    <s v="Q3"/>
    <s v="I know how to use various online research options. "/>
    <x v="2"/>
    <e v="#DIV/0!"/>
    <n v="0.63636363636363635"/>
    <n v="0.18181818181818182"/>
    <n v="9.0909090909090912E-2"/>
    <n v="0"/>
    <n v="1"/>
    <n v="26"/>
    <n v="3.8461538461538464E-2"/>
    <n v="3.7272727272727271"/>
  </r>
  <r>
    <s v="ESC 101"/>
    <n v="1"/>
    <s v="Q4"/>
    <s v="I have access to the CCC online library."/>
    <x v="2"/>
    <e v="#DIV/0!"/>
    <n v="0.5"/>
    <n v="0.1111111111111111"/>
    <n v="0.16666666666666666"/>
    <n v="5.5555555555555552E-2"/>
    <n v="0.99999999999999989"/>
    <n v="32"/>
    <n v="3.1249999999999997E-2"/>
    <n v="3.5555555555555558"/>
  </r>
  <r>
    <s v="MAT 101"/>
    <n v="1"/>
    <s v="Q4"/>
    <s v="I have access to the CCC online library."/>
    <x v="2"/>
    <e v="#DIV/0!"/>
    <n v="0.375"/>
    <n v="0.125"/>
    <n v="0.125"/>
    <n v="0"/>
    <n v="1"/>
    <n v="22"/>
    <n v="4.5454545454545456E-2"/>
    <n v="4"/>
  </r>
  <r>
    <s v="MAT 101"/>
    <n v="3"/>
    <s v="Q4"/>
    <s v="I have access to the CCC online library."/>
    <x v="2"/>
    <e v="#DIV/0!"/>
    <n v="1"/>
    <n v="0"/>
    <n v="0"/>
    <n v="0"/>
    <n v="1"/>
    <n v="12"/>
    <n v="8.3333333333333329E-2"/>
    <n v="4"/>
  </r>
  <r>
    <s v="MAT 101"/>
    <n v="5"/>
    <s v="Q4"/>
    <s v="I have access to the CCC online library."/>
    <x v="2"/>
    <e v="#DIV/0!"/>
    <n v="0.68181818181818177"/>
    <n v="0.13636363636363635"/>
    <n v="4.5454545454545456E-2"/>
    <n v="0"/>
    <n v="0.99999999999999989"/>
    <n v="43"/>
    <n v="2.3255813953488368E-2"/>
    <n v="3.9090909090909092"/>
  </r>
  <r>
    <s v="POL 130"/>
    <n v="1"/>
    <s v="Q4"/>
    <s v="I have access to the CCC online library."/>
    <x v="2"/>
    <e v="#DIV/0!"/>
    <n v="0.6"/>
    <n v="0"/>
    <n v="0.2"/>
    <n v="0"/>
    <n v="1"/>
    <n v="10"/>
    <n v="0.1"/>
    <n v="3.8"/>
  </r>
  <r>
    <s v="POL 130"/>
    <n v="3"/>
    <s v="Q4"/>
    <s v="I have access to the CCC online library."/>
    <x v="2"/>
    <e v="#DIV/0!"/>
    <n v="0.5"/>
    <n v="0.25"/>
    <n v="8.3333333333333329E-2"/>
    <n v="8.3333333333333329E-2"/>
    <n v="1"/>
    <n v="20"/>
    <n v="0.05"/>
    <n v="3.4166666666666665"/>
  </r>
  <r>
    <s v="POL 130"/>
    <n v="4"/>
    <s v="Q4"/>
    <s v="I have access to the CCC online library."/>
    <x v="2"/>
    <e v="#DIV/0!"/>
    <n v="0.55555555555555558"/>
    <n v="0.22222222222222221"/>
    <n v="0"/>
    <n v="0"/>
    <n v="1"/>
    <n v="20"/>
    <n v="0.05"/>
    <n v="4"/>
  </r>
  <r>
    <s v="POL 130"/>
    <n v="6"/>
    <s v="Q4"/>
    <s v="I have access to the CCC online library."/>
    <x v="2"/>
    <e v="#DIV/0!"/>
    <n v="0.53846153846153844"/>
    <n v="0.15384615384615385"/>
    <n v="0"/>
    <n v="7.6923076923076927E-2"/>
    <n v="1"/>
    <n v="31"/>
    <n v="3.2258064516129031E-2"/>
    <n v="3.8461538461538463"/>
  </r>
  <r>
    <s v="PED 101"/>
    <n v="1"/>
    <s v="Q4"/>
    <s v="I have access to the CCC online library."/>
    <x v="2"/>
    <e v="#DIV/0!"/>
    <n v="0.5"/>
    <n v="0.16666666666666666"/>
    <n v="0"/>
    <n v="0"/>
    <n v="0.99999999999999989"/>
    <n v="22"/>
    <n v="4.5454545454545449E-2"/>
    <n v="4.166666666666667"/>
  </r>
  <r>
    <s v="PED 101"/>
    <n v="6"/>
    <s v="Q4"/>
    <s v="I have access to the CCC online library."/>
    <x v="2"/>
    <e v="#DIV/0!"/>
    <n v="0.5"/>
    <n v="0.25"/>
    <n v="0.25"/>
    <n v="0"/>
    <n v="1"/>
    <n v="8"/>
    <n v="0.125"/>
    <n v="3.25"/>
  </r>
  <r>
    <s v="SOC 105"/>
    <n v="1"/>
    <s v="Q4"/>
    <s v="I have access to the CCC online library."/>
    <x v="2"/>
    <e v="#DIV/0!"/>
    <n v="0.5"/>
    <n v="0.1111111111111111"/>
    <n v="0.22222222222222221"/>
    <n v="0"/>
    <n v="0.99999999999999989"/>
    <n v="33"/>
    <n v="3.03030303030303E-2"/>
    <n v="3.6111111111111112"/>
  </r>
  <r>
    <s v="SOC 105"/>
    <n v="3"/>
    <s v="Q4"/>
    <s v="I have access to the CCC online library."/>
    <x v="2"/>
    <e v="#DIV/0!"/>
    <n v="0.58333333333333337"/>
    <n v="0.33333333333333331"/>
    <n v="0"/>
    <n v="0"/>
    <n v="1"/>
    <n v="26"/>
    <n v="3.8461538461538464E-2"/>
    <n v="3.75"/>
  </r>
  <r>
    <s v="SOC 105"/>
    <n v="4"/>
    <s v="Q4"/>
    <s v="I have access to the CCC online library."/>
    <x v="2"/>
    <e v="#DIV/0!"/>
    <n v="0.5"/>
    <n v="0.3"/>
    <n v="0.2"/>
    <n v="0"/>
    <n v="1"/>
    <n v="18"/>
    <n v="5.5555555555555552E-2"/>
    <n v="3.3"/>
  </r>
  <r>
    <s v="SOC 105"/>
    <n v="6"/>
    <s v="Q4"/>
    <s v="I have access to the CCC online library."/>
    <x v="2"/>
    <e v="#DIV/0!"/>
    <n v="0.7"/>
    <n v="0.13333333333333333"/>
    <n v="0"/>
    <n v="0"/>
    <n v="0.99999999999999989"/>
    <n v="44"/>
    <n v="2.2727272727272724E-2"/>
    <n v="4.0333333333333341"/>
  </r>
  <r>
    <s v="SOC 105"/>
    <n v="7"/>
    <s v="Q4"/>
    <s v="I have access to the CCC online library."/>
    <x v="2"/>
    <e v="#DIV/0!"/>
    <n v="0.45454545454545453"/>
    <n v="0.18181818181818182"/>
    <n v="0.27272727272727271"/>
    <n v="0"/>
    <n v="1"/>
    <n v="26"/>
    <n v="3.8461538461538464E-2"/>
    <n v="3.3636363636363633"/>
  </r>
  <r>
    <s v="PED 101"/>
    <n v="4"/>
    <s v="Q13"/>
    <s v="How would you evaluate the overall academic experience you had with CCC?"/>
    <x v="4"/>
    <e v="#DIV/0!"/>
    <n v="0.66666666666666663"/>
    <n v="0"/>
    <n v="0"/>
    <n v="0"/>
    <n v="1"/>
    <n v="9"/>
    <n v="0.1111111111111111"/>
    <n v="4.333333333333333"/>
  </r>
  <r>
    <s v="SOC 105"/>
    <n v="6"/>
    <s v="Q13"/>
    <s v="How would you evaluate the overall academic experience you had with CCC?"/>
    <x v="4"/>
    <e v="#DIV/0!"/>
    <n v="0.4"/>
    <n v="6.6666666666666666E-2"/>
    <n v="0.16666666666666666"/>
    <n v="3.3333333333333333E-2"/>
    <n v="1"/>
    <n v="44"/>
    <n v="2.2727272727272728E-2"/>
    <n v="3.8333333333333335"/>
  </r>
  <r>
    <s v="MAT 101"/>
    <n v="1"/>
    <s v="Q6"/>
    <s v="I think the College’s statement of faith, mission and purpose, and ethical values and standards are reflected in my courses. "/>
    <x v="3"/>
    <e v="#DIV/0!"/>
    <n v="0.5"/>
    <n v="0.125"/>
    <n v="0.125"/>
    <n v="0"/>
    <n v="1"/>
    <n v="22"/>
    <n v="4.5454545454545456E-2"/>
    <n v="3.875"/>
  </r>
  <r>
    <s v="MAT 101"/>
    <n v="3"/>
    <s v="Q6"/>
    <s v="I think the College’s statement of faith, mission and purpose, and ethical values and standards are reflected in my courses. "/>
    <x v="3"/>
    <e v="#DIV/0!"/>
    <n v="1"/>
    <n v="0"/>
    <n v="0"/>
    <n v="0"/>
    <n v="1"/>
    <n v="12"/>
    <n v="8.3333333333333329E-2"/>
    <n v="4"/>
  </r>
  <r>
    <s v="MAT 101"/>
    <n v="5"/>
    <s v="Q6"/>
    <s v="I think the College’s statement of faith, mission and purpose, and ethical values and standards are reflected in my courses. "/>
    <x v="3"/>
    <e v="#DIV/0!"/>
    <n v="0.63636363636363635"/>
    <n v="0.22727272727272727"/>
    <n v="0"/>
    <n v="0"/>
    <n v="1"/>
    <n v="43"/>
    <n v="2.3255813953488372E-2"/>
    <n v="3.9090909090909087"/>
  </r>
  <r>
    <s v="MAT 101"/>
    <n v="7"/>
    <s v="Q6"/>
    <s v="I think the College’s statement of faith, mission and purpose, and ethical values and standards are reflected in my courses. "/>
    <x v="3"/>
    <e v="#DIV/0!"/>
    <n v="0.66666666666666663"/>
    <n v="0.33333333333333331"/>
    <n v="0"/>
    <n v="0"/>
    <n v="1"/>
    <n v="3"/>
    <n v="0.33333333333333331"/>
    <n v="3.6666666666666665"/>
  </r>
  <r>
    <s v="POL 130"/>
    <n v="1"/>
    <s v="Q6"/>
    <s v="I think the College’s statement of faith, mission and purpose, and ethical values and standards are reflected in my courses. "/>
    <x v="3"/>
    <e v="#DIV/0!"/>
    <n v="0.6"/>
    <n v="0"/>
    <n v="0"/>
    <n v="0"/>
    <n v="1"/>
    <n v="10"/>
    <n v="0.1"/>
    <n v="4.4000000000000004"/>
  </r>
  <r>
    <s v="POL 130"/>
    <n v="2"/>
    <s v="Q6"/>
    <s v="I think the College’s statement of faith, mission and purpose, and ethical values and standards are reflected in my courses. "/>
    <x v="3"/>
    <e v="#DIV/0!"/>
    <n v="0.58333333333333337"/>
    <n v="0.33333333333333331"/>
    <n v="0"/>
    <n v="0"/>
    <n v="1"/>
    <n v="19"/>
    <n v="5.2631578947368418E-2"/>
    <n v="3.75"/>
  </r>
  <r>
    <s v="POL 130"/>
    <n v="3"/>
    <s v="Q6"/>
    <s v="I think the College’s statement of faith, mission and purpose, and ethical values and standards are reflected in my courses. "/>
    <x v="3"/>
    <e v="#DIV/0!"/>
    <n v="0.5"/>
    <n v="0.33333333333333331"/>
    <n v="0"/>
    <n v="0"/>
    <n v="1"/>
    <n v="20"/>
    <n v="0.05"/>
    <n v="3.833333333333333"/>
  </r>
  <r>
    <s v="POL 130"/>
    <n v="4"/>
    <s v="Q6"/>
    <s v="I think the College’s statement of faith, mission and purpose, and ethical values and standards are reflected in my courses. "/>
    <x v="3"/>
    <e v="#DIV/0!"/>
    <n v="0.55555555555555558"/>
    <n v="0.22222222222222221"/>
    <n v="0"/>
    <n v="0"/>
    <n v="1"/>
    <n v="20"/>
    <n v="0.05"/>
    <n v="4"/>
  </r>
  <r>
    <s v="POL 130"/>
    <n v="6"/>
    <s v="Q6"/>
    <s v="I think the College’s statement of faith, mission and purpose, and ethical values and standards are reflected in my courses. "/>
    <x v="3"/>
    <e v="#DIV/0!"/>
    <n v="0.69230769230769229"/>
    <n v="7.6923076923076927E-2"/>
    <n v="0"/>
    <n v="0"/>
    <n v="1"/>
    <n v="31"/>
    <n v="3.2258064516129031E-2"/>
    <n v="4.1538461538461542"/>
  </r>
  <r>
    <s v="PED 101"/>
    <n v="1"/>
    <s v="Q6"/>
    <s v="I think the College’s statement of faith, mission and purpose, and ethical values and standards are reflected in my courses. "/>
    <x v="3"/>
    <e v="#DIV/0!"/>
    <n v="0.66666666666666663"/>
    <n v="8.3333333333333329E-2"/>
    <n v="0"/>
    <n v="0"/>
    <n v="1"/>
    <n v="22"/>
    <n v="4.5454545454545456E-2"/>
    <n v="4.1666666666666661"/>
  </r>
  <r>
    <s v="PED 101"/>
    <n v="2"/>
    <s v="Q6"/>
    <s v="I think the College’s statement of faith, mission and purpose, and ethical values and standards are reflected in my courses. "/>
    <x v="3"/>
    <e v="#DIV/0!"/>
    <n v="0.66666666666666663"/>
    <n v="0.16666666666666666"/>
    <n v="0.16666666666666666"/>
    <n v="0"/>
    <n v="0.99999999999999989"/>
    <n v="10"/>
    <n v="9.9999999999999992E-2"/>
    <n v="3.5000000000000004"/>
  </r>
  <r>
    <s v="PED 101"/>
    <n v="3"/>
    <s v="Q6"/>
    <s v="I think the College’s statement of faith, mission and purpose, and ethical values and standards are reflected in my courses. "/>
    <x v="3"/>
    <e v="#DIV/0!"/>
    <n v="0.77777777777777779"/>
    <n v="0"/>
    <n v="0"/>
    <n v="0"/>
    <n v="1"/>
    <n v="18"/>
    <n v="5.5555555555555552E-2"/>
    <n v="4.2222222222222223"/>
  </r>
  <r>
    <s v="PED 101"/>
    <n v="6"/>
    <s v="Q6"/>
    <s v="I think the College’s statement of faith, mission and purpose, and ethical values and standards are reflected in my courses. "/>
    <x v="3"/>
    <e v="#DIV/0!"/>
    <n v="0.75"/>
    <n v="0"/>
    <n v="0"/>
    <n v="0"/>
    <n v="1"/>
    <n v="8"/>
    <n v="0.125"/>
    <n v="4.25"/>
  </r>
  <r>
    <s v="PED 101"/>
    <n v="7"/>
    <s v="Q6"/>
    <s v="I think the College’s statement of faith, mission and purpose, and ethical values and standards are reflected in my courses. "/>
    <x v="3"/>
    <e v="#DIV/0!"/>
    <n v="0.5"/>
    <n v="0"/>
    <n v="0"/>
    <n v="0"/>
    <n v="1"/>
    <n v="8"/>
    <n v="0.125"/>
    <n v="4.5"/>
  </r>
  <r>
    <s v="SOC 105"/>
    <n v="1"/>
    <s v="Q6"/>
    <s v="I think the College’s statement of faith, mission and purpose, and ethical values and standards are reflected in my courses. "/>
    <x v="3"/>
    <e v="#DIV/0!"/>
    <n v="0.47058823529411764"/>
    <n v="0.35294117647058826"/>
    <n v="5.8823529411764705E-2"/>
    <n v="5.8823529411764705E-2"/>
    <n v="1"/>
    <n v="33"/>
    <n v="3.0303030303030304E-2"/>
    <n v="3.4117647058823528"/>
  </r>
  <r>
    <s v="SOC 105"/>
    <n v="2"/>
    <s v="Q6"/>
    <s v="I think the College’s statement of faith, mission and purpose, and ethical values and standards are reflected in my courses. "/>
    <x v="3"/>
    <e v="#DIV/0!"/>
    <n v="0.7"/>
    <n v="0.1"/>
    <n v="0"/>
    <n v="0"/>
    <n v="0.99999999999999989"/>
    <n v="16"/>
    <n v="6.2499999999999993E-2"/>
    <n v="4.1000000000000005"/>
  </r>
  <r>
    <s v="SOC 105"/>
    <n v="3"/>
    <s v="Q6"/>
    <s v="I think the College’s statement of faith, mission and purpose, and ethical values and standards are reflected in my courses. "/>
    <x v="3"/>
    <e v="#DIV/0!"/>
    <n v="0.58333333333333337"/>
    <n v="0.25"/>
    <n v="0"/>
    <n v="0"/>
    <n v="1"/>
    <n v="26"/>
    <n v="3.8461538461538464E-2"/>
    <n v="3.916666666666667"/>
  </r>
  <r>
    <s v="SOC 105"/>
    <n v="4"/>
    <s v="Q6"/>
    <s v="I think the College’s statement of faith, mission and purpose, and ethical values and standards are reflected in my courses. "/>
    <x v="3"/>
    <e v="#DIV/0!"/>
    <n v="0.77777777777777779"/>
    <n v="0.1111111111111111"/>
    <n v="0"/>
    <n v="0"/>
    <n v="1"/>
    <n v="18"/>
    <n v="5.5555555555555552E-2"/>
    <n v="4"/>
  </r>
  <r>
    <s v="SOC 105"/>
    <n v="5"/>
    <s v="Q6"/>
    <s v="I think the College’s statement of faith, mission and purpose, and ethical values and standards are reflected in my courses. "/>
    <x v="3"/>
    <e v="#DIV/0!"/>
    <n v="0.5"/>
    <n v="0.33333333333333331"/>
    <n v="8.3333333333333329E-2"/>
    <n v="0"/>
    <n v="1"/>
    <n v="22"/>
    <n v="4.5454545454545456E-2"/>
    <n v="3.583333333333333"/>
  </r>
  <r>
    <s v="SOC 105"/>
    <n v="6"/>
    <s v="Q6"/>
    <s v="I think the College’s statement of faith, mission and purpose, and ethical values and standards are reflected in my courses. "/>
    <x v="3"/>
    <e v="#DIV/0!"/>
    <n v="0.6"/>
    <n v="0.1"/>
    <n v="3.3333333333333333E-2"/>
    <n v="0"/>
    <n v="1"/>
    <n v="44"/>
    <n v="2.2727272727272728E-2"/>
    <n v="4.0999999999999996"/>
  </r>
  <r>
    <s v="SOC 105"/>
    <n v="7"/>
    <s v="Q6"/>
    <s v="I think the College’s statement of faith, mission and purpose, and ethical values and standards are reflected in my courses. "/>
    <x v="3"/>
    <e v="#DIV/0!"/>
    <n v="0.63636363636363635"/>
    <n v="0.36363636363636365"/>
    <n v="0"/>
    <n v="0"/>
    <n v="1"/>
    <n v="26"/>
    <n v="3.8461538461538464E-2"/>
    <n v="3.6363636363636362"/>
  </r>
  <r>
    <s v="MAT 101"/>
    <n v="1"/>
    <s v="Q7"/>
    <s v="The courses demonstrate an integration between faith and the subject being taught, that is, a Christian worldview of the subject is presented."/>
    <x v="3"/>
    <e v="#DIV/0!"/>
    <n v="0.5"/>
    <n v="0.125"/>
    <n v="0.125"/>
    <n v="0"/>
    <n v="1"/>
    <n v="22"/>
    <n v="4.5454545454545456E-2"/>
    <n v="3.875"/>
  </r>
  <r>
    <s v="MAT 101"/>
    <n v="3"/>
    <s v="Q7"/>
    <s v="The courses demonstrate an integration between faith and the subject being taught, that is, a Christian worldview of the subject is presented."/>
    <x v="3"/>
    <e v="#DIV/0!"/>
    <n v="1"/>
    <n v="0"/>
    <n v="0"/>
    <n v="0"/>
    <n v="1"/>
    <n v="12"/>
    <n v="8.3333333333333329E-2"/>
    <n v="4"/>
  </r>
  <r>
    <s v="MAT 101"/>
    <n v="5"/>
    <s v="Q7"/>
    <s v="The courses demonstrate an integration between faith and the subject being taught, that is, a Christian worldview of the subject is presented."/>
    <x v="3"/>
    <e v="#DIV/0!"/>
    <n v="0.61904761904761907"/>
    <n v="0.2857142857142857"/>
    <n v="4.7619047619047616E-2"/>
    <n v="0"/>
    <n v="1"/>
    <n v="43"/>
    <n v="2.3255813953488372E-2"/>
    <n v="3.666666666666667"/>
  </r>
  <r>
    <s v="MAT 101"/>
    <n v="6"/>
    <s v="Q7"/>
    <s v="The courses demonstrate an integration between faith and the subject being taught, that is, a Christian worldview of the subject is presented."/>
    <x v="3"/>
    <e v="#DIV/0!"/>
    <n v="0.66666666666666663"/>
    <n v="0.33333333333333331"/>
    <n v="0"/>
    <n v="0"/>
    <n v="1"/>
    <n v="10"/>
    <n v="0.1"/>
    <n v="3.6666666666666665"/>
  </r>
  <r>
    <s v="MAT 101"/>
    <n v="7"/>
    <s v="Q7"/>
    <s v="The courses demonstrate an integration between faith and the subject being taught, that is, a Christian worldview of the subject is presented."/>
    <x v="3"/>
    <e v="#DIV/0!"/>
    <n v="0.66666666666666663"/>
    <n v="0.33333333333333331"/>
    <n v="0"/>
    <n v="0"/>
    <n v="1"/>
    <n v="3"/>
    <n v="0.33333333333333331"/>
    <n v="3.6666666666666665"/>
  </r>
  <r>
    <s v="POL 130"/>
    <n v="1"/>
    <s v="Q7"/>
    <s v="The courses demonstrate an integration between faith and the subject being taught, that is, a Christian worldview of the subject is presented."/>
    <x v="3"/>
    <e v="#DIV/0!"/>
    <n v="0.6"/>
    <n v="0.2"/>
    <n v="0"/>
    <n v="0"/>
    <n v="1"/>
    <n v="10"/>
    <n v="0.1"/>
    <n v="4"/>
  </r>
  <r>
    <s v="POL 130"/>
    <n v="2"/>
    <s v="Q7"/>
    <s v="The courses demonstrate an integration between faith and the subject being taught, that is, a Christian worldview of the subject is presented."/>
    <x v="3"/>
    <e v="#DIV/0!"/>
    <n v="0.58333333333333337"/>
    <n v="0.25"/>
    <n v="0"/>
    <n v="0"/>
    <n v="1"/>
    <n v="19"/>
    <n v="5.2631578947368418E-2"/>
    <n v="3.916666666666667"/>
  </r>
  <r>
    <s v="POL 130"/>
    <n v="4"/>
    <s v="Q7"/>
    <s v="The courses demonstrate an integration between faith and the subject being taught, that is, a Christian worldview of the subject is presented."/>
    <x v="3"/>
    <e v="#DIV/0!"/>
    <n v="0.55555555555555558"/>
    <n v="0.22222222222222221"/>
    <n v="0"/>
    <n v="0"/>
    <n v="1"/>
    <n v="20"/>
    <n v="0.05"/>
    <n v="4"/>
  </r>
  <r>
    <s v="POL 130"/>
    <n v="6"/>
    <s v="Q7"/>
    <s v="The courses demonstrate an integration between faith and the subject being taught, that is, a Christian worldview of the subject is presented."/>
    <x v="3"/>
    <e v="#DIV/0!"/>
    <n v="0.61538461538461542"/>
    <n v="0.15384615384615385"/>
    <n v="0"/>
    <n v="0"/>
    <n v="1"/>
    <n v="31"/>
    <n v="3.2258064516129031E-2"/>
    <n v="4.0769230769230775"/>
  </r>
  <r>
    <s v="PED 101"/>
    <n v="1"/>
    <s v="Q7"/>
    <s v="The courses demonstrate an integration between faith and the subject being taught, that is, a Christian worldview of the subject is presented."/>
    <x v="3"/>
    <e v="#DIV/0!"/>
    <n v="0.66666666666666663"/>
    <n v="8.3333333333333329E-2"/>
    <n v="0"/>
    <n v="0"/>
    <n v="1"/>
    <n v="22"/>
    <n v="4.5454545454545456E-2"/>
    <n v="4.1666666666666661"/>
  </r>
  <r>
    <s v="PED 101"/>
    <n v="3"/>
    <s v="Q7"/>
    <s v="The courses demonstrate an integration between faith and the subject being taught, that is, a Christian worldview of the subject is presented."/>
    <x v="3"/>
    <e v="#DIV/0!"/>
    <n v="0.66666666666666663"/>
    <n v="0"/>
    <n v="0"/>
    <n v="0"/>
    <n v="1"/>
    <n v="18"/>
    <n v="5.5555555555555552E-2"/>
    <n v="4.333333333333333"/>
  </r>
  <r>
    <s v="PED 101"/>
    <n v="6"/>
    <s v="Q7"/>
    <s v="The courses demonstrate an integration between faith and the subject being taught, that is, a Christian worldview of the subject is presented."/>
    <x v="3"/>
    <e v="#DIV/0!"/>
    <n v="0.75"/>
    <n v="0"/>
    <n v="0"/>
    <n v="0"/>
    <n v="1"/>
    <n v="8"/>
    <n v="0.125"/>
    <n v="4.25"/>
  </r>
  <r>
    <s v="PED 101"/>
    <n v="7"/>
    <s v="Q7"/>
    <s v="The courses demonstrate an integration between faith and the subject being taught, that is, a Christian worldview of the subject is presented."/>
    <x v="3"/>
    <e v="#DIV/0!"/>
    <n v="0.5"/>
    <n v="0"/>
    <n v="0"/>
    <n v="0"/>
    <n v="1"/>
    <n v="8"/>
    <n v="0.125"/>
    <n v="4.5"/>
  </r>
  <r>
    <s v="SOC 105"/>
    <n v="1"/>
    <s v="Q7"/>
    <s v="The courses demonstrate an integration between faith and the subject being taught, that is, a Christian worldview of the subject is presented."/>
    <x v="3"/>
    <e v="#DIV/0!"/>
    <n v="0.5"/>
    <n v="0.27777777777777779"/>
    <n v="5.5555555555555552E-2"/>
    <n v="0"/>
    <n v="1"/>
    <n v="33"/>
    <n v="3.0303030303030304E-2"/>
    <n v="3.7777777777777777"/>
  </r>
  <r>
    <s v="SOC 105"/>
    <n v="2"/>
    <s v="Q7"/>
    <s v="The courses demonstrate an integration between faith and the subject being taught, that is, a Christian worldview of the subject is presented."/>
    <x v="3"/>
    <e v="#DIV/0!"/>
    <n v="0.8"/>
    <n v="0.1"/>
    <n v="0"/>
    <n v="0"/>
    <n v="1"/>
    <n v="16"/>
    <n v="6.25E-2"/>
    <n v="4"/>
  </r>
  <r>
    <s v="SOC 105"/>
    <n v="3"/>
    <s v="Q7"/>
    <s v="The courses demonstrate an integration between faith and the subject being taught, that is, a Christian worldview of the subject is presented."/>
    <x v="3"/>
    <e v="#DIV/0!"/>
    <n v="0.41666666666666669"/>
    <n v="0.33333333333333331"/>
    <n v="0"/>
    <n v="0"/>
    <n v="1"/>
    <n v="26"/>
    <n v="3.8461538461538464E-2"/>
    <n v="3.916666666666667"/>
  </r>
  <r>
    <s v="SOC 105"/>
    <n v="4"/>
    <s v="Q7"/>
    <s v="The courses demonstrate an integration between faith and the subject being taught, that is, a Christian worldview of the subject is presented."/>
    <x v="3"/>
    <e v="#DIV/0!"/>
    <n v="0.66666666666666663"/>
    <n v="0.1111111111111111"/>
    <n v="0"/>
    <n v="0"/>
    <n v="1"/>
    <n v="18"/>
    <n v="5.5555555555555552E-2"/>
    <n v="4.1111111111111107"/>
  </r>
  <r>
    <s v="SOC 105"/>
    <n v="5"/>
    <s v="Q7"/>
    <s v="The courses demonstrate an integration between faith and the subject being taught, that is, a Christian worldview of the subject is presented."/>
    <x v="3"/>
    <e v="#DIV/0!"/>
    <n v="0.5"/>
    <n v="0.25"/>
    <n v="0"/>
    <n v="8.3333333333333329E-2"/>
    <n v="1"/>
    <n v="22"/>
    <n v="4.5454545454545456E-2"/>
    <n v="3.6666666666666665"/>
  </r>
  <r>
    <s v="SOC 105"/>
    <n v="6"/>
    <s v="Q7"/>
    <s v="The courses demonstrate an integration between faith and the subject being taught, that is, a Christian worldview of the subject is presented."/>
    <x v="3"/>
    <e v="#DIV/0!"/>
    <n v="0.6333333333333333"/>
    <n v="0.13333333333333333"/>
    <n v="3.3333333333333333E-2"/>
    <n v="0"/>
    <n v="0.99999999999999989"/>
    <n v="44"/>
    <n v="2.2727272727272724E-2"/>
    <n v="4"/>
  </r>
  <r>
    <s v="SOC 105"/>
    <n v="7"/>
    <s v="Q7"/>
    <s v="The courses demonstrate an integration between faith and the subject being taught, that is, a Christian worldview of the subject is presented."/>
    <x v="3"/>
    <e v="#DIV/0!"/>
    <n v="0.63636363636363635"/>
    <n v="0.36363636363636365"/>
    <n v="0"/>
    <n v="0"/>
    <n v="1"/>
    <n v="26"/>
    <n v="3.8461538461538464E-2"/>
    <n v="3.6363636363636362"/>
  </r>
  <r>
    <s v="MAT 101"/>
    <n v="1"/>
    <s v="Q1"/>
    <s v="If on campus have you used the Community Christian College library.  "/>
    <x v="1"/>
    <e v="#DIV/0!"/>
    <n v="0.5714285714285714"/>
    <n v="0.2857142857142857"/>
    <n v="0.14285714285714285"/>
    <n v="0"/>
    <n v="1"/>
    <n v="22"/>
    <n v="4.5454545454545456E-2"/>
    <n v="3.4285714285714284"/>
  </r>
  <r>
    <s v="MAT 101"/>
    <n v="3"/>
    <s v="Q1"/>
    <s v="If on campus have you used the Community Christian College library.  "/>
    <x v="1"/>
    <e v="#DIV/0!"/>
    <n v="1"/>
    <n v="0"/>
    <n v="0"/>
    <n v="0"/>
    <n v="1"/>
    <n v="12"/>
    <n v="8.3333333333333329E-2"/>
    <n v="4"/>
  </r>
  <r>
    <s v="MAT 101"/>
    <n v="5"/>
    <s v="Q1"/>
    <s v="If on campus have you used the Community Christian College library.  "/>
    <x v="1"/>
    <e v="#DIV/0!"/>
    <n v="0.53333333333333333"/>
    <n v="0.26666666666666666"/>
    <n v="0"/>
    <n v="0"/>
    <n v="1"/>
    <n v="43"/>
    <n v="2.3255813953488372E-2"/>
    <n v="3.9333333333333336"/>
  </r>
  <r>
    <s v="MAT 101"/>
    <n v="6"/>
    <s v="Q1"/>
    <s v="If on campus have you used the Community Christian College library.  "/>
    <x v="1"/>
    <e v="#DIV/0!"/>
    <n v="1"/>
    <n v="0"/>
    <n v="0"/>
    <n v="0"/>
    <n v="1"/>
    <n v="10"/>
    <n v="0.1"/>
    <n v="4"/>
  </r>
  <r>
    <s v="MAT 101"/>
    <n v="7"/>
    <s v="Q1"/>
    <s v="If on campus have you used the Community Christian College library.  "/>
    <x v="1"/>
    <e v="#DIV/0!"/>
    <n v="1"/>
    <n v="0"/>
    <n v="0"/>
    <n v="0"/>
    <n v="1"/>
    <n v="3"/>
    <n v="0.33333333333333331"/>
    <n v="4"/>
  </r>
  <r>
    <s v="POL 130"/>
    <n v="4"/>
    <s v="Q1"/>
    <s v="If on campus have you used the Community Christian College library.  "/>
    <x v="1"/>
    <e v="#DIV/0!"/>
    <n v="0.42857142857142855"/>
    <n v="0.2857142857142857"/>
    <n v="0.14285714285714285"/>
    <n v="0"/>
    <n v="1"/>
    <n v="20"/>
    <n v="0.05"/>
    <n v="3.5714285714285712"/>
  </r>
  <r>
    <s v="POL 130"/>
    <n v="6"/>
    <s v="Q1"/>
    <s v="If on campus have you used the Community Christian College library.  "/>
    <x v="1"/>
    <e v="#DIV/0!"/>
    <n v="0.625"/>
    <n v="0.25"/>
    <n v="0.125"/>
    <n v="0"/>
    <n v="1"/>
    <n v="31"/>
    <n v="3.2258064516129031E-2"/>
    <n v="3.5"/>
  </r>
  <r>
    <s v="SOC 105"/>
    <n v="1"/>
    <s v="Q1"/>
    <s v="If on campus have you used the Community Christian College library.  "/>
    <x v="1"/>
    <e v="#DIV/0!"/>
    <n v="0.6"/>
    <n v="0.2"/>
    <n v="0.1"/>
    <n v="0"/>
    <n v="0.99999999999999989"/>
    <n v="33"/>
    <n v="3.03030303030303E-2"/>
    <n v="3.7000000000000006"/>
  </r>
  <r>
    <s v="MAT 101"/>
    <n v="3"/>
    <s v="Q11"/>
    <s v="If attending on campus was the library materials were well-organized for easy access."/>
    <x v="1"/>
    <e v="#DIV/0!"/>
    <n v="1"/>
    <n v="0"/>
    <n v="0"/>
    <n v="0"/>
    <n v="1"/>
    <n v="12"/>
    <n v="8.3333333333333329E-2"/>
    <n v="4"/>
  </r>
  <r>
    <s v="MAT 101"/>
    <n v="5"/>
    <s v="Q11"/>
    <s v="If attending on campus was the library materials were well-organized for easy access."/>
    <x v="1"/>
    <e v="#DIV/0!"/>
    <n v="0.5"/>
    <n v="0.36363636363636365"/>
    <n v="0"/>
    <n v="9.0909090909090912E-2"/>
    <n v="1"/>
    <n v="43"/>
    <n v="2.3255813953488372E-2"/>
    <n v="3.4090909090909092"/>
  </r>
  <r>
    <s v="MAT 101"/>
    <n v="7"/>
    <s v="Q11"/>
    <s v="If attending on campus was the library materials were well-organized for easy access."/>
    <x v="1"/>
    <e v="#DIV/0!"/>
    <n v="0.66666666666666663"/>
    <n v="0.33333333333333331"/>
    <n v="0"/>
    <n v="0"/>
    <n v="1"/>
    <n v="3"/>
    <n v="0.33333333333333331"/>
    <n v="3.6666666666666665"/>
  </r>
  <r>
    <s v="POL 130"/>
    <n v="1"/>
    <s v="Q11"/>
    <s v="If attending on campus was the library materials were well-organized for easy access."/>
    <x v="1"/>
    <e v="#DIV/0!"/>
    <n v="0.4"/>
    <n v="0.2"/>
    <n v="0"/>
    <n v="0"/>
    <n v="1"/>
    <n v="10"/>
    <n v="0.1"/>
    <n v="4.2"/>
  </r>
  <r>
    <s v="POL 130"/>
    <n v="2"/>
    <s v="Q11"/>
    <s v="If attending on campus was the library materials were well-organized for easy access."/>
    <x v="1"/>
    <e v="#DIV/0!"/>
    <n v="0.45454545454545453"/>
    <n v="0.27272727272727271"/>
    <n v="0"/>
    <n v="0"/>
    <n v="1"/>
    <n v="19"/>
    <n v="5.2631578947368418E-2"/>
    <n v="4"/>
  </r>
  <r>
    <s v="PED 101"/>
    <n v="1"/>
    <s v="Q11"/>
    <s v="If attending on campus was the library materials were well-organized for easy access."/>
    <x v="1"/>
    <e v="#DIV/0!"/>
    <n v="0.41666666666666669"/>
    <n v="0.33333333333333331"/>
    <n v="0"/>
    <n v="0"/>
    <n v="1"/>
    <n v="22"/>
    <n v="4.5454545454545456E-2"/>
    <n v="3.916666666666667"/>
  </r>
  <r>
    <s v="PED 101"/>
    <n v="7"/>
    <s v="Q11"/>
    <s v="If attending on campus was the library materials were well-organized for easy access."/>
    <x v="1"/>
    <e v="#DIV/0!"/>
    <n v="0.5"/>
    <n v="0"/>
    <n v="0"/>
    <n v="0"/>
    <n v="1"/>
    <n v="8"/>
    <n v="0.125"/>
    <n v="4.5"/>
  </r>
  <r>
    <s v="SOC 105"/>
    <n v="6"/>
    <s v="Q11"/>
    <s v="If attending on campus was the library materials were well-organized for easy access."/>
    <x v="1"/>
    <e v="#DIV/0!"/>
    <n v="0.48275862068965519"/>
    <n v="0.34482758620689657"/>
    <n v="0"/>
    <n v="0"/>
    <n v="1"/>
    <n v="44"/>
    <n v="2.2727272727272728E-2"/>
    <n v="3.8275862068965516"/>
  </r>
  <r>
    <s v="SOC 105"/>
    <n v="7"/>
    <s v="Q11"/>
    <s v="If attending on campus was the library materials were well-organized for easy access."/>
    <x v="1"/>
    <e v="#DIV/0!"/>
    <n v="0.45454545454545453"/>
    <n v="0.36363636363636365"/>
    <n v="0"/>
    <n v="9.0909090909090912E-2"/>
    <n v="1"/>
    <n v="26"/>
    <n v="3.8461538461538464E-2"/>
    <n v="3.4545454545454541"/>
  </r>
  <r>
    <s v="ESC 101"/>
    <n v="1"/>
    <s v="Q9"/>
    <s v="The computer lab hours allow me to have ready access to computer equipment on campus. "/>
    <x v="5"/>
    <e v="#DIV/0!"/>
    <n v="0.55555555555555558"/>
    <n v="0.27777777777777779"/>
    <n v="5.5555555555555552E-2"/>
    <n v="0"/>
    <n v="1"/>
    <n v="32"/>
    <n v="3.125E-2"/>
    <n v="3.7222222222222223"/>
  </r>
  <r>
    <s v="MAT 101"/>
    <n v="3"/>
    <s v="Q9"/>
    <s v="The computer lab hours allow me to have ready access to computer equipment on campus. "/>
    <x v="5"/>
    <e v="#DIV/0!"/>
    <n v="1"/>
    <n v="0"/>
    <n v="0"/>
    <n v="0"/>
    <n v="1"/>
    <n v="12"/>
    <n v="8.3333333333333329E-2"/>
    <n v="4"/>
  </r>
  <r>
    <s v="POL 130"/>
    <n v="1"/>
    <s v="Q9"/>
    <s v="The computer lab hours allow me to have ready access to computer equipment on campus. "/>
    <x v="5"/>
    <e v="#DIV/0!"/>
    <n v="0.6"/>
    <n v="0.2"/>
    <n v="0"/>
    <n v="0"/>
    <n v="1"/>
    <n v="10"/>
    <n v="0.1"/>
    <n v="4"/>
  </r>
  <r>
    <s v="POL 130"/>
    <n v="6"/>
    <s v="Q9"/>
    <s v="The computer lab hours allow me to have ready access to computer equipment on campus. "/>
    <x v="5"/>
    <e v="#DIV/0!"/>
    <n v="0.46153846153846156"/>
    <n v="0.38461538461538464"/>
    <n v="0"/>
    <n v="0"/>
    <n v="1"/>
    <n v="31"/>
    <n v="3.2258064516129031E-2"/>
    <n v="3.7692307692307692"/>
  </r>
  <r>
    <s v="PED 101"/>
    <n v="3"/>
    <s v="Q9"/>
    <s v="The computer lab hours allow me to have ready access to computer equipment on campus. "/>
    <x v="5"/>
    <e v="#DIV/0!"/>
    <n v="0.55555555555555558"/>
    <n v="0"/>
    <n v="0"/>
    <n v="0.1111111111111111"/>
    <n v="1"/>
    <n v="18"/>
    <n v="5.5555555555555552E-2"/>
    <n v="4"/>
  </r>
  <r>
    <s v="PED 101"/>
    <n v="6"/>
    <s v="Q9"/>
    <s v="The computer lab hours allow me to have ready access to computer equipment on campus. "/>
    <x v="5"/>
    <e v="#DIV/0!"/>
    <n v="0.75"/>
    <n v="0.25"/>
    <n v="0"/>
    <n v="0"/>
    <n v="1"/>
    <n v="8"/>
    <n v="0.125"/>
    <n v="3.75"/>
  </r>
  <r>
    <s v="PED 101"/>
    <n v="7"/>
    <s v="Q9"/>
    <s v="The computer lab hours allow me to have ready access to computer equipment on campus. "/>
    <x v="5"/>
    <e v="#DIV/0!"/>
    <n v="0.5"/>
    <n v="0"/>
    <n v="0"/>
    <n v="0"/>
    <n v="1"/>
    <n v="8"/>
    <n v="0.125"/>
    <n v="4.5"/>
  </r>
  <r>
    <s v="SOC 105"/>
    <n v="2"/>
    <s v="Q9"/>
    <s v="The computer lab hours allow me to have ready access to computer equipment on campus. "/>
    <x v="5"/>
    <e v="#DIV/0!"/>
    <n v="0.4"/>
    <n v="0.1"/>
    <n v="0.1"/>
    <n v="0.1"/>
    <n v="0.99999999999999989"/>
    <n v="16"/>
    <n v="6.2499999999999993E-2"/>
    <n v="3.7000000000000011"/>
  </r>
  <r>
    <s v="SOC 105"/>
    <n v="3"/>
    <s v="Q9"/>
    <s v="The computer lab hours allow me to have ready access to computer equipment on campus. "/>
    <x v="5"/>
    <e v="#DIV/0!"/>
    <n v="0.5"/>
    <n v="0.33333333333333331"/>
    <n v="0"/>
    <n v="0"/>
    <n v="1"/>
    <n v="26"/>
    <n v="3.8461538461538464E-2"/>
    <n v="3.833333333333333"/>
  </r>
  <r>
    <s v="SOC 105"/>
    <n v="6"/>
    <s v="Q9"/>
    <s v="The computer lab hours allow me to have ready access to computer equipment on campus. "/>
    <x v="5"/>
    <e v="#DIV/0!"/>
    <n v="0.48275862068965519"/>
    <n v="0.37931034482758619"/>
    <n v="3.4482758620689655E-2"/>
    <n v="0"/>
    <n v="1"/>
    <n v="44"/>
    <n v="2.2727272727272728E-2"/>
    <n v="3.6551724137931036"/>
  </r>
  <r>
    <s v="SOC 105"/>
    <n v="7"/>
    <s v="Q9"/>
    <s v="The computer lab hours allow me to have ready access to computer equipment on campus. "/>
    <x v="5"/>
    <e v="#DIV/0!"/>
    <n v="0.45454545454545453"/>
    <n v="0.36363636363636365"/>
    <n v="9.0909090909090912E-2"/>
    <n v="9.0909090909090912E-2"/>
    <n v="1"/>
    <n v="26"/>
    <n v="3.8461538461538464E-2"/>
    <n v="3.181818181818181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7"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10" firstHeaderRow="1" firstDataRow="1" firstDataCol="1"/>
  <pivotFields count="14">
    <pivotField showAll="0"/>
    <pivotField showAll="0"/>
    <pivotField showAll="0"/>
    <pivotField showAll="0"/>
    <pivotField axis="axisRow" dataField="1" showAll="0">
      <items count="7">
        <item x="0"/>
        <item x="1"/>
        <item x="2"/>
        <item x="3"/>
        <item x="4"/>
        <item x="5"/>
        <item t="default"/>
      </items>
    </pivotField>
    <pivotField showAll="0"/>
    <pivotField numFmtId="164" showAll="0"/>
    <pivotField numFmtId="164" showAll="0"/>
    <pivotField numFmtId="164" showAll="0"/>
    <pivotField numFmtId="164" showAll="0"/>
    <pivotField showAll="0"/>
    <pivotField showAll="0"/>
    <pivotField numFmtId="164" showAll="0"/>
    <pivotField numFmtId="43" showAll="0"/>
  </pivotFields>
  <rowFields count="1">
    <field x="4"/>
  </rowFields>
  <rowItems count="7">
    <i>
      <x/>
    </i>
    <i>
      <x v="1"/>
    </i>
    <i>
      <x v="2"/>
    </i>
    <i>
      <x v="3"/>
    </i>
    <i>
      <x v="4"/>
    </i>
    <i>
      <x v="5"/>
    </i>
    <i t="grand">
      <x/>
    </i>
  </rowItems>
  <colItems count="1">
    <i/>
  </colItems>
  <dataFields count="1">
    <dataField name="Count of Core Subject Matter"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8"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10" firstHeaderRow="1" firstDataRow="1" firstDataCol="1"/>
  <pivotFields count="14">
    <pivotField showAll="0"/>
    <pivotField showAll="0"/>
    <pivotField showAll="0"/>
    <pivotField showAll="0"/>
    <pivotField axis="axisRow" dataField="1" showAll="0">
      <items count="7">
        <item x="0"/>
        <item x="1"/>
        <item x="2"/>
        <item x="3"/>
        <item x="4"/>
        <item x="5"/>
        <item t="default"/>
      </items>
    </pivotField>
    <pivotField showAll="0"/>
    <pivotField numFmtId="164" showAll="0"/>
    <pivotField numFmtId="164" showAll="0"/>
    <pivotField numFmtId="164" showAll="0"/>
    <pivotField numFmtId="164" showAll="0"/>
    <pivotField showAll="0"/>
    <pivotField showAll="0"/>
    <pivotField numFmtId="164" showAll="0"/>
    <pivotField numFmtId="43" showAll="0"/>
  </pivotFields>
  <rowFields count="1">
    <field x="4"/>
  </rowFields>
  <rowItems count="7">
    <i>
      <x/>
    </i>
    <i>
      <x v="1"/>
    </i>
    <i>
      <x v="2"/>
    </i>
    <i>
      <x v="3"/>
    </i>
    <i>
      <x v="4"/>
    </i>
    <i>
      <x v="5"/>
    </i>
    <i t="grand">
      <x/>
    </i>
  </rowItems>
  <colItems count="1">
    <i/>
  </colItems>
  <dataFields count="1">
    <dataField name="Count of Core Subject Matter"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30:C37" firstHeaderRow="1" firstDataRow="1" firstDataCol="1"/>
  <pivotFields count="14">
    <pivotField showAll="0"/>
    <pivotField showAll="0"/>
    <pivotField showAll="0"/>
    <pivotField showAll="0"/>
    <pivotField axis="axisRow" dataField="1" showAll="0">
      <items count="7">
        <item x="3"/>
        <item x="5"/>
        <item x="0"/>
        <item x="1"/>
        <item x="2"/>
        <item x="4"/>
        <item t="default"/>
      </items>
    </pivotField>
    <pivotField showAll="0"/>
    <pivotField numFmtId="164" showAll="0"/>
    <pivotField numFmtId="164" showAll="0"/>
    <pivotField numFmtId="164" showAll="0"/>
    <pivotField numFmtId="164" showAll="0"/>
    <pivotField showAll="0"/>
    <pivotField showAll="0"/>
    <pivotField numFmtId="164" showAll="0"/>
    <pivotField numFmtId="43" showAll="0"/>
  </pivotFields>
  <rowFields count="1">
    <field x="4"/>
  </rowFields>
  <rowItems count="7">
    <i>
      <x/>
    </i>
    <i>
      <x v="1"/>
    </i>
    <i>
      <x v="2"/>
    </i>
    <i>
      <x v="3"/>
    </i>
    <i>
      <x v="4"/>
    </i>
    <i>
      <x v="5"/>
    </i>
    <i t="grand">
      <x/>
    </i>
  </rowItems>
  <colItems count="1">
    <i/>
  </colItems>
  <dataFields count="1">
    <dataField name="Count of Core Subject Matter"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26"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10" firstHeaderRow="1" firstDataRow="1" firstDataCol="1"/>
  <pivotFields count="14">
    <pivotField showAll="0"/>
    <pivotField showAll="0"/>
    <pivotField showAll="0"/>
    <pivotField showAll="0"/>
    <pivotField axis="axisRow" dataField="1" showAll="0">
      <items count="7">
        <item x="4"/>
        <item x="5"/>
        <item x="1"/>
        <item x="0"/>
        <item x="2"/>
        <item x="3"/>
        <item t="default"/>
      </items>
    </pivotField>
    <pivotField numFmtId="164" showAll="0"/>
    <pivotField numFmtId="164" showAll="0"/>
    <pivotField numFmtId="164" showAll="0"/>
    <pivotField numFmtId="164" showAll="0"/>
    <pivotField numFmtId="164" showAll="0"/>
    <pivotField showAll="0"/>
    <pivotField showAll="0"/>
    <pivotField numFmtId="164" showAll="0"/>
    <pivotField numFmtId="43" showAll="0"/>
  </pivotFields>
  <rowFields count="1">
    <field x="4"/>
  </rowFields>
  <rowItems count="7">
    <i>
      <x/>
    </i>
    <i>
      <x v="1"/>
    </i>
    <i>
      <x v="2"/>
    </i>
    <i>
      <x v="3"/>
    </i>
    <i>
      <x v="4"/>
    </i>
    <i>
      <x v="5"/>
    </i>
    <i t="grand">
      <x/>
    </i>
  </rowItems>
  <colItems count="1">
    <i/>
  </colItems>
  <dataFields count="1">
    <dataField name="Count of Core Subject Matter"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ontrol" Target="../activeX/activeX6.xml"/><Relationship Id="rId3" Type="http://schemas.openxmlformats.org/officeDocument/2006/relationships/control" Target="../activeX/activeX1.xml"/><Relationship Id="rId7" Type="http://schemas.openxmlformats.org/officeDocument/2006/relationships/control" Target="../activeX/activeX5.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control" Target="../activeX/activeX4.xml"/><Relationship Id="rId5" Type="http://schemas.openxmlformats.org/officeDocument/2006/relationships/control" Target="../activeX/activeX3.xml"/><Relationship Id="rId4" Type="http://schemas.openxmlformats.org/officeDocument/2006/relationships/control" Target="../activeX/activeX2.xml"/><Relationship Id="rId9" Type="http://schemas.openxmlformats.org/officeDocument/2006/relationships/control" Target="../activeX/activeX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surveymonkey.com/curiosity/improve-survey-response-rate/" TargetMode="External"/><Relationship Id="rId1" Type="http://schemas.openxmlformats.org/officeDocument/2006/relationships/hyperlink" Target="https://www.surveymonkey.com/curiosity/how-many-people-do-i-need-to-take-my-survey/" TargetMode="External"/><Relationship Id="rId4"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3" Type="http://schemas.openxmlformats.org/officeDocument/2006/relationships/hyperlink" Target="https://forms.office.com/r/0kcn0W14XQ" TargetMode="External"/><Relationship Id="rId2" Type="http://schemas.openxmlformats.org/officeDocument/2006/relationships/hyperlink" Target="https://forms.office.com/r/N5LbmpTQtG" TargetMode="External"/><Relationship Id="rId1" Type="http://schemas.openxmlformats.org/officeDocument/2006/relationships/hyperlink" Target="https://forms.office.com/r/KUFvCrD4ge" TargetMode="External"/><Relationship Id="rId6" Type="http://schemas.openxmlformats.org/officeDocument/2006/relationships/printerSettings" Target="../printerSettings/printerSettings5.bin"/><Relationship Id="rId5" Type="http://schemas.openxmlformats.org/officeDocument/2006/relationships/hyperlink" Target="https://forms.office.com/r/7pTiq9tTuZ" TargetMode="External"/><Relationship Id="rId4" Type="http://schemas.openxmlformats.org/officeDocument/2006/relationships/hyperlink" Target="https://forms.office.com/r/ybkfUTfVWB"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sheetPr codeName="Sheet1">
    <tabColor theme="8"/>
  </sheetPr>
  <dimension ref="A1:N137"/>
  <sheetViews>
    <sheetView tabSelected="1" workbookViewId="0">
      <selection activeCell="H21" sqref="H21"/>
    </sheetView>
  </sheetViews>
  <sheetFormatPr defaultRowHeight="15"/>
  <cols>
    <col min="1" max="1" width="18.28515625" customWidth="1"/>
    <col min="2" max="2" width="13.7109375" style="26" customWidth="1"/>
    <col min="3" max="3" width="18" style="26" customWidth="1"/>
    <col min="4" max="4" width="19.5703125" customWidth="1"/>
    <col min="5" max="5" width="27" customWidth="1"/>
    <col min="6" max="6" width="26" style="231" customWidth="1"/>
    <col min="7" max="7" width="17.140625" style="231" customWidth="1"/>
    <col min="8" max="8" width="17.28515625" style="231" customWidth="1"/>
    <col min="9" max="9" width="16.42578125" customWidth="1"/>
    <col min="10" max="10" width="16.85546875" customWidth="1"/>
    <col min="11" max="14" width="13.28515625" customWidth="1"/>
  </cols>
  <sheetData>
    <row r="1" spans="1:8" ht="23.25">
      <c r="A1" s="87" t="s">
        <v>73</v>
      </c>
    </row>
    <row r="2" spans="1:8" ht="15.75" customHeight="1" thickBot="1">
      <c r="A2" s="87"/>
    </row>
    <row r="3" spans="1:8">
      <c r="A3" s="150" t="s">
        <v>22</v>
      </c>
      <c r="B3" s="150" t="s">
        <v>65</v>
      </c>
      <c r="C3" s="185" t="s">
        <v>66</v>
      </c>
    </row>
    <row r="4" spans="1:8" ht="25.5" hidden="1" customHeight="1">
      <c r="A4" s="157" t="s">
        <v>60</v>
      </c>
      <c r="B4" s="186">
        <v>44627</v>
      </c>
      <c r="C4" s="133">
        <v>2022</v>
      </c>
    </row>
    <row r="5" spans="1:8" ht="25.5" customHeight="1" thickBot="1">
      <c r="A5" s="162" t="s">
        <v>62</v>
      </c>
      <c r="B5" s="188">
        <v>44627</v>
      </c>
      <c r="C5" s="135">
        <v>2022</v>
      </c>
    </row>
    <row r="6" spans="1:8" ht="25.5" hidden="1" customHeight="1" thickBot="1">
      <c r="A6" s="213" t="s">
        <v>55</v>
      </c>
      <c r="B6" s="216">
        <v>44655</v>
      </c>
      <c r="C6" s="214">
        <v>2022</v>
      </c>
    </row>
    <row r="7" spans="1:8" ht="25.5" customHeight="1">
      <c r="A7" s="183" t="s">
        <v>31</v>
      </c>
      <c r="B7" s="215">
        <v>44690</v>
      </c>
      <c r="C7" s="141">
        <v>2022</v>
      </c>
    </row>
    <row r="8" spans="1:8" ht="15.75" thickBot="1"/>
    <row r="9" spans="1:8" s="27" customFormat="1" ht="47.25" customHeight="1" thickBot="1">
      <c r="A9" s="217" t="s">
        <v>22</v>
      </c>
      <c r="B9" s="218" t="s">
        <v>23</v>
      </c>
      <c r="C9" s="218" t="s">
        <v>56</v>
      </c>
      <c r="D9" s="219" t="s">
        <v>57</v>
      </c>
      <c r="E9" s="151" t="s">
        <v>116</v>
      </c>
      <c r="F9" s="151" t="s">
        <v>21</v>
      </c>
      <c r="G9" s="151"/>
    </row>
    <row r="10" spans="1:8">
      <c r="A10" s="183" t="s">
        <v>31</v>
      </c>
      <c r="B10" s="140" t="s">
        <v>88</v>
      </c>
      <c r="C10" s="203">
        <v>10</v>
      </c>
      <c r="D10" s="223" t="s">
        <v>59</v>
      </c>
      <c r="E10" s="232">
        <v>45.4</v>
      </c>
      <c r="F10" s="232">
        <v>3.94</v>
      </c>
      <c r="G10" t="s">
        <v>117</v>
      </c>
      <c r="H10"/>
    </row>
    <row r="11" spans="1:8">
      <c r="A11" s="148" t="s">
        <v>31</v>
      </c>
      <c r="B11" s="140" t="s">
        <v>89</v>
      </c>
      <c r="C11" s="205">
        <v>19</v>
      </c>
      <c r="D11" s="224" t="s">
        <v>59</v>
      </c>
      <c r="E11" s="261">
        <v>56.4</v>
      </c>
      <c r="F11" s="233">
        <v>3.65</v>
      </c>
      <c r="G11"/>
      <c r="H11"/>
    </row>
    <row r="12" spans="1:8">
      <c r="A12" s="148" t="s">
        <v>31</v>
      </c>
      <c r="B12" s="140" t="s">
        <v>90</v>
      </c>
      <c r="C12" s="205">
        <v>20</v>
      </c>
      <c r="D12" s="224" t="s">
        <v>59</v>
      </c>
      <c r="E12" s="261">
        <v>56.4</v>
      </c>
      <c r="F12" s="233">
        <v>3.38</v>
      </c>
      <c r="G12"/>
      <c r="H12"/>
    </row>
    <row r="13" spans="1:8">
      <c r="A13" s="148" t="s">
        <v>31</v>
      </c>
      <c r="B13" s="140" t="s">
        <v>91</v>
      </c>
      <c r="C13" s="205">
        <v>20</v>
      </c>
      <c r="D13" s="224" t="s">
        <v>59</v>
      </c>
      <c r="E13" s="233">
        <v>42.1</v>
      </c>
      <c r="F13" s="233">
        <v>3.76</v>
      </c>
      <c r="G13"/>
      <c r="H13"/>
    </row>
    <row r="14" spans="1:8">
      <c r="A14" s="148" t="s">
        <v>31</v>
      </c>
      <c r="B14" s="140" t="s">
        <v>92</v>
      </c>
      <c r="C14" s="205">
        <v>9</v>
      </c>
      <c r="D14" s="225" t="s">
        <v>58</v>
      </c>
      <c r="E14" s="258">
        <v>22.2</v>
      </c>
      <c r="F14" s="233">
        <v>3.61</v>
      </c>
      <c r="G14"/>
      <c r="H14"/>
    </row>
    <row r="15" spans="1:8" ht="15.75" thickBot="1">
      <c r="A15" s="148" t="s">
        <v>31</v>
      </c>
      <c r="B15" s="140" t="s">
        <v>93</v>
      </c>
      <c r="C15" s="205">
        <v>31</v>
      </c>
      <c r="D15" s="225" t="s">
        <v>58</v>
      </c>
      <c r="E15" s="258">
        <v>39.4</v>
      </c>
      <c r="F15" s="233">
        <v>3.8</v>
      </c>
      <c r="G15"/>
      <c r="H15"/>
    </row>
    <row r="16" spans="1:8">
      <c r="A16" s="147" t="s">
        <v>31</v>
      </c>
      <c r="B16" s="220" t="s">
        <v>94</v>
      </c>
      <c r="C16" s="209">
        <v>33</v>
      </c>
      <c r="D16" s="226" t="s">
        <v>58</v>
      </c>
      <c r="E16" s="232">
        <v>49.8</v>
      </c>
      <c r="F16" s="232">
        <v>3.62</v>
      </c>
      <c r="G16"/>
      <c r="H16"/>
    </row>
    <row r="17" spans="1:8">
      <c r="A17" s="148" t="s">
        <v>31</v>
      </c>
      <c r="B17" s="137" t="s">
        <v>95</v>
      </c>
      <c r="C17" s="205">
        <v>16</v>
      </c>
      <c r="D17" s="225" t="s">
        <v>58</v>
      </c>
      <c r="E17" s="261">
        <v>53.1</v>
      </c>
      <c r="F17" s="233">
        <v>3.91</v>
      </c>
      <c r="G17"/>
      <c r="H17"/>
    </row>
    <row r="18" spans="1:8">
      <c r="A18" s="148" t="s">
        <v>31</v>
      </c>
      <c r="B18" s="137" t="s">
        <v>96</v>
      </c>
      <c r="C18" s="205">
        <v>26</v>
      </c>
      <c r="D18" s="225" t="s">
        <v>58</v>
      </c>
      <c r="E18" s="233">
        <v>43.4</v>
      </c>
      <c r="F18" s="233">
        <v>3.69</v>
      </c>
      <c r="G18"/>
      <c r="H18"/>
    </row>
    <row r="19" spans="1:8">
      <c r="A19" s="148" t="s">
        <v>31</v>
      </c>
      <c r="B19" s="137" t="s">
        <v>97</v>
      </c>
      <c r="C19" s="205">
        <v>18</v>
      </c>
      <c r="D19" s="225" t="s">
        <v>58</v>
      </c>
      <c r="E19" s="233">
        <v>47.2</v>
      </c>
      <c r="F19" s="233">
        <v>3.64</v>
      </c>
      <c r="G19"/>
      <c r="H19"/>
    </row>
    <row r="20" spans="1:8">
      <c r="A20" s="148" t="s">
        <v>31</v>
      </c>
      <c r="B20" s="137" t="s">
        <v>98</v>
      </c>
      <c r="C20" s="205">
        <v>22</v>
      </c>
      <c r="D20" s="225" t="s">
        <v>58</v>
      </c>
      <c r="E20" s="236">
        <v>50</v>
      </c>
      <c r="F20" s="233">
        <v>3.26</v>
      </c>
      <c r="G20"/>
      <c r="H20"/>
    </row>
    <row r="21" spans="1:8">
      <c r="A21" s="148" t="s">
        <v>31</v>
      </c>
      <c r="B21" s="137" t="s">
        <v>99</v>
      </c>
      <c r="C21" s="205">
        <v>44</v>
      </c>
      <c r="D21" s="225" t="s">
        <v>58</v>
      </c>
      <c r="E21" s="261">
        <v>63.3</v>
      </c>
      <c r="F21" s="233">
        <v>3.84</v>
      </c>
      <c r="G21"/>
      <c r="H21"/>
    </row>
    <row r="22" spans="1:8" ht="15.75" thickBot="1">
      <c r="A22" s="155" t="s">
        <v>31</v>
      </c>
      <c r="B22" s="140" t="s">
        <v>100</v>
      </c>
      <c r="C22" s="210">
        <v>26</v>
      </c>
      <c r="D22" s="227" t="s">
        <v>58</v>
      </c>
      <c r="E22" s="235">
        <v>40.4</v>
      </c>
      <c r="F22" s="235">
        <v>3.55</v>
      </c>
      <c r="G22"/>
      <c r="H22"/>
    </row>
    <row r="23" spans="1:8" ht="15.75" thickBot="1">
      <c r="A23" s="160" t="s">
        <v>61</v>
      </c>
      <c r="B23" s="220" t="s">
        <v>101</v>
      </c>
      <c r="C23" s="189">
        <v>32</v>
      </c>
      <c r="D23" s="226" t="s">
        <v>58</v>
      </c>
      <c r="E23" s="232">
        <v>52.5</v>
      </c>
      <c r="F23" s="232">
        <v>3.73</v>
      </c>
      <c r="G23"/>
      <c r="H23"/>
    </row>
    <row r="24" spans="1:8">
      <c r="A24" s="160" t="s">
        <v>61</v>
      </c>
      <c r="B24" s="136" t="s">
        <v>102</v>
      </c>
      <c r="C24" s="189">
        <v>22</v>
      </c>
      <c r="D24" s="226" t="s">
        <v>58</v>
      </c>
      <c r="E24" s="259">
        <v>35.700000000000003</v>
      </c>
      <c r="F24" s="232">
        <v>3.78</v>
      </c>
      <c r="G24"/>
      <c r="H24"/>
    </row>
    <row r="25" spans="1:8">
      <c r="A25" s="161" t="s">
        <v>61</v>
      </c>
      <c r="B25" s="137" t="s">
        <v>103</v>
      </c>
      <c r="C25" s="195">
        <v>10</v>
      </c>
      <c r="D25" s="225" t="s">
        <v>58</v>
      </c>
      <c r="E25" s="261">
        <v>55.7</v>
      </c>
      <c r="F25" s="233">
        <v>3.29</v>
      </c>
      <c r="G25"/>
      <c r="H25"/>
    </row>
    <row r="26" spans="1:8">
      <c r="A26" s="161" t="s">
        <v>61</v>
      </c>
      <c r="B26" s="137" t="s">
        <v>104</v>
      </c>
      <c r="C26" s="195">
        <v>12</v>
      </c>
      <c r="D26" s="225" t="s">
        <v>58</v>
      </c>
      <c r="E26" s="258">
        <v>8.3000000000000007</v>
      </c>
      <c r="F26" s="233">
        <v>4.29</v>
      </c>
      <c r="G26"/>
      <c r="H26"/>
    </row>
    <row r="27" spans="1:8">
      <c r="A27" s="161" t="s">
        <v>61</v>
      </c>
      <c r="B27" s="137" t="s">
        <v>105</v>
      </c>
      <c r="C27" s="195">
        <v>9</v>
      </c>
      <c r="D27" s="225" t="s">
        <v>58</v>
      </c>
      <c r="E27" s="258">
        <v>19.8</v>
      </c>
      <c r="F27" s="233">
        <v>2.73</v>
      </c>
      <c r="G27"/>
      <c r="H27"/>
    </row>
    <row r="28" spans="1:8">
      <c r="A28" s="161" t="s">
        <v>61</v>
      </c>
      <c r="B28" s="137" t="s">
        <v>106</v>
      </c>
      <c r="C28" s="195">
        <v>43</v>
      </c>
      <c r="D28" s="225" t="s">
        <v>58</v>
      </c>
      <c r="E28" s="233">
        <v>47.8</v>
      </c>
      <c r="F28" s="233">
        <v>3.71</v>
      </c>
      <c r="G28"/>
      <c r="H28"/>
    </row>
    <row r="29" spans="1:8">
      <c r="A29" s="161" t="s">
        <v>61</v>
      </c>
      <c r="B29" s="137" t="s">
        <v>107</v>
      </c>
      <c r="C29" s="195">
        <v>10</v>
      </c>
      <c r="D29" s="225" t="s">
        <v>58</v>
      </c>
      <c r="E29" s="258">
        <v>25.7</v>
      </c>
      <c r="F29" s="233">
        <v>3.73</v>
      </c>
      <c r="G29"/>
      <c r="H29"/>
    </row>
    <row r="30" spans="1:8" ht="15.75" thickBot="1">
      <c r="A30" s="162" t="s">
        <v>61</v>
      </c>
      <c r="B30" s="138" t="s">
        <v>108</v>
      </c>
      <c r="C30" s="196">
        <v>3</v>
      </c>
      <c r="D30" s="228" t="s">
        <v>58</v>
      </c>
      <c r="E30" s="262">
        <v>100</v>
      </c>
      <c r="F30" s="234">
        <v>3.6</v>
      </c>
      <c r="G30"/>
      <c r="H30"/>
    </row>
    <row r="31" spans="1:8">
      <c r="A31" s="160" t="s">
        <v>62</v>
      </c>
      <c r="B31" s="221" t="s">
        <v>109</v>
      </c>
      <c r="C31" s="189">
        <v>22</v>
      </c>
      <c r="D31" s="226" t="s">
        <v>58</v>
      </c>
      <c r="E31" s="232">
        <v>53.9</v>
      </c>
      <c r="F31" s="232">
        <v>4.13</v>
      </c>
      <c r="G31"/>
      <c r="H31"/>
    </row>
    <row r="32" spans="1:8">
      <c r="A32" s="161" t="s">
        <v>62</v>
      </c>
      <c r="B32" s="58" t="s">
        <v>110</v>
      </c>
      <c r="C32" s="195">
        <v>10</v>
      </c>
      <c r="D32" s="225" t="s">
        <v>58</v>
      </c>
      <c r="E32" s="263">
        <v>55</v>
      </c>
      <c r="F32" s="233">
        <v>3.29</v>
      </c>
      <c r="G32"/>
      <c r="H32"/>
    </row>
    <row r="33" spans="1:14">
      <c r="A33" s="161" t="s">
        <v>62</v>
      </c>
      <c r="B33" s="58" t="s">
        <v>111</v>
      </c>
      <c r="C33" s="195">
        <v>18</v>
      </c>
      <c r="D33" s="225" t="s">
        <v>58</v>
      </c>
      <c r="E33" s="233">
        <v>44.8</v>
      </c>
      <c r="F33" s="233">
        <v>3.92</v>
      </c>
      <c r="G33"/>
      <c r="H33"/>
    </row>
    <row r="34" spans="1:14">
      <c r="A34" s="161" t="s">
        <v>62</v>
      </c>
      <c r="B34" s="58" t="s">
        <v>112</v>
      </c>
      <c r="C34" s="195">
        <v>9</v>
      </c>
      <c r="D34" s="225" t="s">
        <v>58</v>
      </c>
      <c r="E34" s="258">
        <v>27.8</v>
      </c>
      <c r="F34" s="233">
        <v>3.44</v>
      </c>
      <c r="G34"/>
      <c r="H34"/>
    </row>
    <row r="35" spans="1:14">
      <c r="A35" s="161" t="s">
        <v>62</v>
      </c>
      <c r="B35" s="58" t="s">
        <v>113</v>
      </c>
      <c r="C35" s="195">
        <v>8</v>
      </c>
      <c r="D35" s="225" t="s">
        <v>58</v>
      </c>
      <c r="E35" s="258">
        <v>22.3</v>
      </c>
      <c r="F35" s="233">
        <v>3.19</v>
      </c>
      <c r="G35"/>
      <c r="H35"/>
    </row>
    <row r="36" spans="1:14">
      <c r="A36" s="161" t="s">
        <v>62</v>
      </c>
      <c r="B36" s="58" t="s">
        <v>114</v>
      </c>
      <c r="C36" s="195">
        <v>8</v>
      </c>
      <c r="D36" s="225" t="s">
        <v>58</v>
      </c>
      <c r="E36" s="233">
        <v>44.6</v>
      </c>
      <c r="F36" s="233">
        <v>3.69</v>
      </c>
      <c r="G36"/>
      <c r="H36"/>
    </row>
    <row r="37" spans="1:14" ht="15.75" thickBot="1">
      <c r="A37" s="162" t="s">
        <v>62</v>
      </c>
      <c r="B37" s="222" t="s">
        <v>115</v>
      </c>
      <c r="C37" s="196">
        <v>8</v>
      </c>
      <c r="D37" s="228" t="s">
        <v>58</v>
      </c>
      <c r="E37" s="260">
        <v>23.2</v>
      </c>
      <c r="F37" s="234">
        <v>4.3899999999999997</v>
      </c>
      <c r="G37"/>
      <c r="H37"/>
    </row>
    <row r="38" spans="1:14">
      <c r="C38" s="26">
        <v>518</v>
      </c>
    </row>
    <row r="40" spans="1:14" ht="19.5" thickBot="1">
      <c r="A40" s="249" t="s">
        <v>119</v>
      </c>
    </row>
    <row r="41" spans="1:14" ht="15.75" thickBot="1">
      <c r="A41" s="217" t="s">
        <v>118</v>
      </c>
      <c r="B41" s="760" t="s">
        <v>23</v>
      </c>
      <c r="C41" s="760"/>
      <c r="D41" s="760"/>
      <c r="E41" s="760"/>
      <c r="F41" s="760"/>
      <c r="G41" s="760"/>
      <c r="H41" s="760"/>
      <c r="I41" s="219" t="s">
        <v>154</v>
      </c>
      <c r="J41" s="219" t="s">
        <v>158</v>
      </c>
      <c r="K41" s="219" t="s">
        <v>157</v>
      </c>
      <c r="L41" s="219" t="s">
        <v>155</v>
      </c>
      <c r="M41" s="219" t="s">
        <v>156</v>
      </c>
      <c r="N41" s="219" t="s">
        <v>120</v>
      </c>
    </row>
    <row r="42" spans="1:14">
      <c r="A42" s="245" t="s">
        <v>0</v>
      </c>
      <c r="B42" s="763" t="s">
        <v>32</v>
      </c>
      <c r="C42" s="763"/>
      <c r="D42" s="763"/>
      <c r="E42" s="763"/>
      <c r="F42" s="763"/>
      <c r="G42" s="763"/>
      <c r="H42" s="763"/>
      <c r="I42" s="246">
        <v>29.8</v>
      </c>
      <c r="J42" s="246">
        <v>33</v>
      </c>
      <c r="K42" s="472">
        <v>40.6</v>
      </c>
      <c r="L42" s="246">
        <v>36.6</v>
      </c>
      <c r="M42" s="246">
        <v>22.6</v>
      </c>
      <c r="N42" s="246">
        <v>30.2</v>
      </c>
    </row>
    <row r="43" spans="1:14">
      <c r="A43" s="238" t="s">
        <v>1</v>
      </c>
      <c r="B43" s="759" t="s">
        <v>34</v>
      </c>
      <c r="C43" s="759"/>
      <c r="D43" s="759"/>
      <c r="E43" s="759"/>
      <c r="F43" s="759"/>
      <c r="G43" s="759"/>
      <c r="H43" s="759"/>
      <c r="I43" s="241">
        <v>46.5</v>
      </c>
      <c r="J43" s="247">
        <v>53.7</v>
      </c>
      <c r="K43" s="473">
        <v>56.3</v>
      </c>
      <c r="L43" s="241">
        <v>44</v>
      </c>
      <c r="M43" s="241">
        <v>42.6</v>
      </c>
      <c r="N43" s="241">
        <v>47.2</v>
      </c>
    </row>
    <row r="44" spans="1:14">
      <c r="A44" s="238" t="s">
        <v>6</v>
      </c>
      <c r="B44" s="759" t="s">
        <v>33</v>
      </c>
      <c r="C44" s="759"/>
      <c r="D44" s="759"/>
      <c r="E44" s="759"/>
      <c r="F44" s="759"/>
      <c r="G44" s="759"/>
      <c r="H44" s="759"/>
      <c r="I44" s="241">
        <v>47.1</v>
      </c>
      <c r="J44" s="241">
        <v>48.7</v>
      </c>
      <c r="K44" s="473">
        <v>56.3</v>
      </c>
      <c r="L44" s="241">
        <v>44</v>
      </c>
      <c r="M44" s="241">
        <v>42.6</v>
      </c>
      <c r="N44" s="241">
        <v>45.9</v>
      </c>
    </row>
    <row r="45" spans="1:14">
      <c r="A45" s="238" t="s">
        <v>7</v>
      </c>
      <c r="B45" s="757" t="s">
        <v>35</v>
      </c>
      <c r="C45" s="757"/>
      <c r="D45" s="757"/>
      <c r="E45" s="757"/>
      <c r="F45" s="757"/>
      <c r="G45" s="757"/>
      <c r="H45" s="757"/>
      <c r="I45" s="241">
        <v>47.1</v>
      </c>
      <c r="J45" s="241">
        <v>49.5</v>
      </c>
      <c r="K45" s="473">
        <v>56.3</v>
      </c>
      <c r="L45" s="241">
        <v>44</v>
      </c>
      <c r="M45" s="241">
        <v>41</v>
      </c>
      <c r="N45" s="241">
        <v>45.7</v>
      </c>
    </row>
    <row r="46" spans="1:14">
      <c r="A46" s="238" t="s">
        <v>8</v>
      </c>
      <c r="B46" s="757" t="s">
        <v>87</v>
      </c>
      <c r="C46" s="757"/>
      <c r="D46" s="757"/>
      <c r="E46" s="757"/>
      <c r="F46" s="757"/>
      <c r="G46" s="757"/>
      <c r="H46" s="757"/>
      <c r="I46" s="241">
        <v>42.8</v>
      </c>
      <c r="J46" s="241">
        <v>48.7</v>
      </c>
      <c r="K46" s="473">
        <v>53.1</v>
      </c>
      <c r="L46" s="244">
        <v>38.700000000000003</v>
      </c>
      <c r="M46" s="244">
        <v>38.6</v>
      </c>
      <c r="N46" s="241">
        <v>47.6</v>
      </c>
    </row>
    <row r="47" spans="1:14">
      <c r="A47" s="238" t="s">
        <v>9</v>
      </c>
      <c r="B47" s="757" t="s">
        <v>44</v>
      </c>
      <c r="C47" s="757"/>
      <c r="D47" s="757"/>
      <c r="E47" s="757"/>
      <c r="F47" s="757"/>
      <c r="G47" s="757"/>
      <c r="H47" s="757"/>
      <c r="I47" s="241">
        <v>47.1</v>
      </c>
      <c r="J47" s="247">
        <v>53.6</v>
      </c>
      <c r="K47" s="473">
        <v>56.3</v>
      </c>
      <c r="L47" s="241">
        <v>41.2</v>
      </c>
      <c r="M47" s="241">
        <v>42.6</v>
      </c>
      <c r="N47" s="241">
        <v>46.4</v>
      </c>
    </row>
    <row r="48" spans="1:14">
      <c r="A48" s="238" t="s">
        <v>10</v>
      </c>
      <c r="B48" s="757" t="s">
        <v>37</v>
      </c>
      <c r="C48" s="757"/>
      <c r="D48" s="757"/>
      <c r="E48" s="757"/>
      <c r="F48" s="757"/>
      <c r="G48" s="757"/>
      <c r="H48" s="757"/>
      <c r="I48" s="241">
        <v>47.1</v>
      </c>
      <c r="J48" s="247">
        <v>54</v>
      </c>
      <c r="K48" s="473">
        <v>56.3</v>
      </c>
      <c r="L48" s="241">
        <v>43.7</v>
      </c>
      <c r="M48" s="241">
        <v>42.6</v>
      </c>
      <c r="N48" s="241">
        <v>47.2</v>
      </c>
    </row>
    <row r="49" spans="1:14">
      <c r="A49" s="238" t="s">
        <v>11</v>
      </c>
      <c r="B49" s="757" t="s">
        <v>39</v>
      </c>
      <c r="C49" s="757"/>
      <c r="D49" s="757"/>
      <c r="E49" s="757"/>
      <c r="F49" s="757"/>
      <c r="G49" s="757"/>
      <c r="H49" s="757"/>
      <c r="I49" s="241">
        <v>47.1</v>
      </c>
      <c r="J49" s="247">
        <v>54</v>
      </c>
      <c r="K49" s="473">
        <v>56.3</v>
      </c>
      <c r="L49" s="241">
        <v>43.7</v>
      </c>
      <c r="M49" s="244">
        <v>37.799999999999997</v>
      </c>
      <c r="N49" s="241">
        <v>46</v>
      </c>
    </row>
    <row r="50" spans="1:14">
      <c r="A50" s="238" t="s">
        <v>12</v>
      </c>
      <c r="B50" s="757" t="s">
        <v>38</v>
      </c>
      <c r="C50" s="757"/>
      <c r="D50" s="757"/>
      <c r="E50" s="757"/>
      <c r="F50" s="757"/>
      <c r="G50" s="757"/>
      <c r="H50" s="757"/>
      <c r="I50" s="241">
        <v>47.1</v>
      </c>
      <c r="J50" s="247">
        <v>53.7</v>
      </c>
      <c r="K50" s="473">
        <v>56.3</v>
      </c>
      <c r="L50" s="241">
        <v>44</v>
      </c>
      <c r="M50" s="241">
        <v>42.6</v>
      </c>
      <c r="N50" s="241">
        <v>47.2</v>
      </c>
    </row>
    <row r="51" spans="1:14">
      <c r="A51" s="238" t="s">
        <v>13</v>
      </c>
      <c r="B51" s="757" t="s">
        <v>40</v>
      </c>
      <c r="C51" s="757"/>
      <c r="D51" s="757"/>
      <c r="E51" s="757"/>
      <c r="F51" s="757"/>
      <c r="G51" s="757"/>
      <c r="H51" s="757"/>
      <c r="I51" s="241">
        <v>47.1</v>
      </c>
      <c r="J51" s="247">
        <v>53.1</v>
      </c>
      <c r="K51" s="473">
        <v>56.3</v>
      </c>
      <c r="L51" s="241">
        <v>44</v>
      </c>
      <c r="M51" s="241">
        <v>41.8</v>
      </c>
      <c r="N51" s="241">
        <v>46.8</v>
      </c>
    </row>
    <row r="52" spans="1:14">
      <c r="A52" s="238" t="s">
        <v>15</v>
      </c>
      <c r="B52" s="757" t="s">
        <v>41</v>
      </c>
      <c r="C52" s="757"/>
      <c r="D52" s="757"/>
      <c r="E52" s="757"/>
      <c r="F52" s="757"/>
      <c r="G52" s="757"/>
      <c r="H52" s="757"/>
      <c r="I52" s="241">
        <v>46.2</v>
      </c>
      <c r="J52" s="247">
        <v>53.7</v>
      </c>
      <c r="K52" s="473">
        <v>56.3</v>
      </c>
      <c r="L52" s="241">
        <v>42.6</v>
      </c>
      <c r="M52" s="241">
        <v>40.799999999999997</v>
      </c>
      <c r="N52" s="241">
        <v>46.2</v>
      </c>
    </row>
    <row r="53" spans="1:14">
      <c r="A53" s="243" t="s">
        <v>16</v>
      </c>
      <c r="B53" s="762" t="s">
        <v>43</v>
      </c>
      <c r="C53" s="762"/>
      <c r="D53" s="762"/>
      <c r="E53" s="762"/>
      <c r="F53" s="762"/>
      <c r="G53" s="762"/>
      <c r="H53" s="762"/>
      <c r="I53" s="244">
        <v>20.9</v>
      </c>
      <c r="J53" s="244">
        <v>31</v>
      </c>
      <c r="K53" s="474">
        <v>21.9</v>
      </c>
      <c r="L53" s="244">
        <v>34.799999999999997</v>
      </c>
      <c r="M53" s="244">
        <v>23.8</v>
      </c>
      <c r="N53" s="244">
        <v>27.7</v>
      </c>
    </row>
    <row r="54" spans="1:14">
      <c r="A54" s="238" t="s">
        <v>17</v>
      </c>
      <c r="B54" s="757" t="s">
        <v>45</v>
      </c>
      <c r="C54" s="757"/>
      <c r="D54" s="757"/>
      <c r="E54" s="757"/>
      <c r="F54" s="757"/>
      <c r="G54" s="757"/>
      <c r="H54" s="757"/>
      <c r="I54" s="241">
        <v>47.9</v>
      </c>
      <c r="J54" s="244">
        <v>24</v>
      </c>
      <c r="K54" s="473">
        <v>56.3</v>
      </c>
      <c r="L54" s="241">
        <v>44</v>
      </c>
      <c r="M54" s="241">
        <v>41.8</v>
      </c>
      <c r="N54" s="241">
        <v>47.2</v>
      </c>
    </row>
    <row r="55" spans="1:14" ht="15.75" thickBot="1">
      <c r="A55" s="239" t="s">
        <v>18</v>
      </c>
      <c r="B55" s="758" t="s">
        <v>46</v>
      </c>
      <c r="C55" s="758"/>
      <c r="D55" s="758"/>
      <c r="E55" s="758"/>
      <c r="F55" s="758"/>
      <c r="G55" s="758"/>
      <c r="H55" s="758"/>
      <c r="I55" s="242">
        <v>47.9</v>
      </c>
      <c r="J55" s="248">
        <v>53.6</v>
      </c>
      <c r="K55" s="475">
        <v>56.3</v>
      </c>
      <c r="L55" s="242">
        <v>44</v>
      </c>
      <c r="M55" s="242">
        <v>42.6</v>
      </c>
      <c r="N55" s="242">
        <v>47.3</v>
      </c>
    </row>
    <row r="56" spans="1:14" ht="18.75">
      <c r="I56" s="298">
        <v>0.436</v>
      </c>
      <c r="J56" s="298">
        <v>0.47499999999999998</v>
      </c>
      <c r="K56" s="299">
        <v>0.52500000000000002</v>
      </c>
      <c r="L56" s="298">
        <v>0.42099999999999999</v>
      </c>
      <c r="M56" s="300">
        <v>0.38800000000000001</v>
      </c>
      <c r="N56" s="301">
        <v>0.442</v>
      </c>
    </row>
    <row r="58" spans="1:14" ht="19.5" thickBot="1">
      <c r="A58" s="249" t="s">
        <v>121</v>
      </c>
    </row>
    <row r="59" spans="1:14" ht="15.75" thickBot="1">
      <c r="A59" s="217" t="s">
        <v>2</v>
      </c>
      <c r="B59" s="760" t="s">
        <v>125</v>
      </c>
      <c r="C59" s="760"/>
      <c r="D59" s="760"/>
      <c r="E59" s="760"/>
      <c r="F59" s="760"/>
      <c r="G59" s="760"/>
      <c r="H59" s="760"/>
      <c r="I59" s="219" t="s">
        <v>154</v>
      </c>
      <c r="J59" s="219" t="s">
        <v>158</v>
      </c>
      <c r="K59" s="219" t="s">
        <v>157</v>
      </c>
      <c r="L59" s="219" t="s">
        <v>155</v>
      </c>
      <c r="M59" s="219" t="s">
        <v>156</v>
      </c>
      <c r="N59" s="219" t="s">
        <v>120</v>
      </c>
    </row>
    <row r="60" spans="1:14" s="250" customFormat="1">
      <c r="A60" s="240" t="s">
        <v>0</v>
      </c>
      <c r="B60" s="761" t="s">
        <v>32</v>
      </c>
      <c r="C60" s="761"/>
      <c r="D60" s="761"/>
      <c r="E60" s="761"/>
      <c r="F60" s="761"/>
      <c r="G60" s="761"/>
      <c r="H60" s="761"/>
      <c r="I60" s="268">
        <v>3.44</v>
      </c>
      <c r="J60" s="268">
        <v>3.6</v>
      </c>
      <c r="K60" s="264">
        <v>3.5384615384615383</v>
      </c>
      <c r="L60" s="268">
        <v>3.85</v>
      </c>
      <c r="M60" s="275">
        <v>3.27</v>
      </c>
      <c r="N60" s="268">
        <v>3.54</v>
      </c>
    </row>
    <row r="61" spans="1:14" s="250" customFormat="1">
      <c r="A61" s="238" t="s">
        <v>1</v>
      </c>
      <c r="B61" s="759" t="s">
        <v>34</v>
      </c>
      <c r="C61" s="759"/>
      <c r="D61" s="759"/>
      <c r="E61" s="759"/>
      <c r="F61" s="759"/>
      <c r="G61" s="759"/>
      <c r="H61" s="759"/>
      <c r="I61" s="269">
        <v>3.68</v>
      </c>
      <c r="J61" s="269">
        <v>3.64</v>
      </c>
      <c r="K61" s="265">
        <v>3.8333333333333335</v>
      </c>
      <c r="L61" s="269">
        <v>3.67</v>
      </c>
      <c r="M61" s="269">
        <v>3.69</v>
      </c>
      <c r="N61" s="269">
        <v>3.68</v>
      </c>
    </row>
    <row r="62" spans="1:14" s="250" customFormat="1">
      <c r="A62" s="238" t="s">
        <v>6</v>
      </c>
      <c r="B62" s="759" t="s">
        <v>33</v>
      </c>
      <c r="C62" s="759"/>
      <c r="D62" s="759"/>
      <c r="E62" s="759"/>
      <c r="F62" s="759"/>
      <c r="G62" s="759"/>
      <c r="H62" s="759"/>
      <c r="I62" s="269">
        <v>3.8</v>
      </c>
      <c r="J62" s="269">
        <v>3.87</v>
      </c>
      <c r="K62" s="265">
        <v>3.8888888888888888</v>
      </c>
      <c r="L62" s="269">
        <v>3.57</v>
      </c>
      <c r="M62" s="269">
        <v>3.92</v>
      </c>
      <c r="N62" s="269">
        <v>3.79</v>
      </c>
    </row>
    <row r="63" spans="1:14" s="250" customFormat="1">
      <c r="A63" s="238" t="s">
        <v>7</v>
      </c>
      <c r="B63" s="757" t="s">
        <v>35</v>
      </c>
      <c r="C63" s="757"/>
      <c r="D63" s="757"/>
      <c r="E63" s="757"/>
      <c r="F63" s="757"/>
      <c r="G63" s="757"/>
      <c r="H63" s="757"/>
      <c r="I63" s="269">
        <v>3.68</v>
      </c>
      <c r="J63" s="269">
        <v>3.5</v>
      </c>
      <c r="K63" s="265">
        <v>3.5555555555555554</v>
      </c>
      <c r="L63" s="269">
        <v>3.42</v>
      </c>
      <c r="M63" s="269">
        <v>3.71</v>
      </c>
      <c r="N63" s="269">
        <v>3.57</v>
      </c>
    </row>
    <row r="64" spans="1:14" s="250" customFormat="1">
      <c r="A64" s="238" t="s">
        <v>8</v>
      </c>
      <c r="B64" s="757" t="s">
        <v>87</v>
      </c>
      <c r="C64" s="757"/>
      <c r="D64" s="757"/>
      <c r="E64" s="757"/>
      <c r="F64" s="757"/>
      <c r="G64" s="757"/>
      <c r="H64" s="757"/>
      <c r="I64" s="269">
        <v>3.59</v>
      </c>
      <c r="J64" s="269">
        <v>3.48</v>
      </c>
      <c r="K64" s="265">
        <v>3.4705882352941178</v>
      </c>
      <c r="L64" s="269">
        <v>3.42</v>
      </c>
      <c r="M64" s="269">
        <v>3.39</v>
      </c>
      <c r="N64" s="269">
        <v>3.47</v>
      </c>
    </row>
    <row r="65" spans="1:14" s="250" customFormat="1">
      <c r="A65" s="238" t="s">
        <v>9</v>
      </c>
      <c r="B65" s="757" t="s">
        <v>44</v>
      </c>
      <c r="C65" s="757"/>
      <c r="D65" s="757"/>
      <c r="E65" s="757"/>
      <c r="F65" s="757"/>
      <c r="G65" s="757"/>
      <c r="H65" s="757"/>
      <c r="I65" s="269">
        <v>3.94</v>
      </c>
      <c r="J65" s="269">
        <v>3.82</v>
      </c>
      <c r="K65" s="265">
        <v>3.7777777777777777</v>
      </c>
      <c r="L65" s="269">
        <v>3.75</v>
      </c>
      <c r="M65" s="269">
        <v>3.92</v>
      </c>
      <c r="N65" s="269">
        <v>3.85</v>
      </c>
    </row>
    <row r="66" spans="1:14" s="250" customFormat="1">
      <c r="A66" s="238" t="s">
        <v>10</v>
      </c>
      <c r="B66" s="757" t="s">
        <v>37</v>
      </c>
      <c r="C66" s="757"/>
      <c r="D66" s="757"/>
      <c r="E66" s="757"/>
      <c r="F66" s="757"/>
      <c r="G66" s="757"/>
      <c r="H66" s="757"/>
      <c r="I66" s="269">
        <v>3.87</v>
      </c>
      <c r="J66" s="269">
        <v>3.87</v>
      </c>
      <c r="K66" s="265">
        <v>3.6666666666666665</v>
      </c>
      <c r="L66" s="269">
        <v>3.67</v>
      </c>
      <c r="M66" s="269">
        <v>3.82</v>
      </c>
      <c r="N66" s="269">
        <v>3.8</v>
      </c>
    </row>
    <row r="67" spans="1:14" s="250" customFormat="1">
      <c r="A67" s="238" t="s">
        <v>11</v>
      </c>
      <c r="B67" s="757" t="s">
        <v>39</v>
      </c>
      <c r="C67" s="757"/>
      <c r="D67" s="757"/>
      <c r="E67" s="757"/>
      <c r="F67" s="757"/>
      <c r="G67" s="757"/>
      <c r="H67" s="757"/>
      <c r="I67" s="269">
        <v>3.78</v>
      </c>
      <c r="J67" s="269">
        <v>3.79</v>
      </c>
      <c r="K67" s="265">
        <v>3.9444444444444446</v>
      </c>
      <c r="L67" s="269">
        <v>3.74</v>
      </c>
      <c r="M67" s="269">
        <v>3.87</v>
      </c>
      <c r="N67" s="269">
        <v>3.8</v>
      </c>
    </row>
    <row r="68" spans="1:14" s="250" customFormat="1">
      <c r="A68" s="238" t="s">
        <v>12</v>
      </c>
      <c r="B68" s="757" t="s">
        <v>38</v>
      </c>
      <c r="C68" s="757"/>
      <c r="D68" s="757"/>
      <c r="E68" s="757"/>
      <c r="F68" s="757"/>
      <c r="G68" s="757"/>
      <c r="H68" s="757"/>
      <c r="I68" s="269">
        <v>3.61</v>
      </c>
      <c r="J68" s="269">
        <v>3.54</v>
      </c>
      <c r="K68" s="265">
        <v>3.7222222222222223</v>
      </c>
      <c r="L68" s="269">
        <v>3.5</v>
      </c>
      <c r="M68" s="269">
        <v>3.67</v>
      </c>
      <c r="N68" s="269">
        <v>3.58</v>
      </c>
    </row>
    <row r="69" spans="1:14" s="250" customFormat="1">
      <c r="A69" s="238" t="s">
        <v>13</v>
      </c>
      <c r="B69" s="757" t="s">
        <v>40</v>
      </c>
      <c r="C69" s="757"/>
      <c r="D69" s="757"/>
      <c r="E69" s="757"/>
      <c r="F69" s="757"/>
      <c r="G69" s="757"/>
      <c r="H69" s="757"/>
      <c r="I69" s="269">
        <v>3.64</v>
      </c>
      <c r="J69" s="269">
        <v>3.63</v>
      </c>
      <c r="K69" s="265">
        <v>3.7777777777777777</v>
      </c>
      <c r="L69" s="269">
        <v>3.64</v>
      </c>
      <c r="M69" s="269">
        <v>3.75</v>
      </c>
      <c r="N69" s="269">
        <v>3.67</v>
      </c>
    </row>
    <row r="70" spans="1:14" s="250" customFormat="1">
      <c r="A70" s="238" t="s">
        <v>15</v>
      </c>
      <c r="B70" s="757" t="s">
        <v>41</v>
      </c>
      <c r="C70" s="757"/>
      <c r="D70" s="757"/>
      <c r="E70" s="757"/>
      <c r="F70" s="757"/>
      <c r="G70" s="757"/>
      <c r="H70" s="757"/>
      <c r="I70" s="269">
        <v>3.72</v>
      </c>
      <c r="J70" s="269">
        <v>3.54</v>
      </c>
      <c r="K70" s="265">
        <v>3.5555555555555554</v>
      </c>
      <c r="L70" s="269">
        <v>3.41</v>
      </c>
      <c r="M70" s="269">
        <v>3.54</v>
      </c>
      <c r="N70" s="269">
        <v>3.55</v>
      </c>
    </row>
    <row r="71" spans="1:14" s="250" customFormat="1">
      <c r="A71" s="238" t="s">
        <v>16</v>
      </c>
      <c r="B71" s="757" t="s">
        <v>43</v>
      </c>
      <c r="C71" s="757"/>
      <c r="D71" s="757"/>
      <c r="E71" s="757"/>
      <c r="F71" s="757"/>
      <c r="G71" s="757"/>
      <c r="H71" s="757"/>
      <c r="I71" s="269">
        <v>3.24</v>
      </c>
      <c r="J71" s="269">
        <v>3.54</v>
      </c>
      <c r="K71" s="265">
        <v>3.8571428571428572</v>
      </c>
      <c r="L71" s="272">
        <v>4.04</v>
      </c>
      <c r="M71" s="269">
        <v>3.7</v>
      </c>
      <c r="N71" s="269">
        <v>3.65</v>
      </c>
    </row>
    <row r="72" spans="1:14" s="250" customFormat="1">
      <c r="A72" s="238" t="s">
        <v>17</v>
      </c>
      <c r="B72" s="757" t="s">
        <v>45</v>
      </c>
      <c r="C72" s="757"/>
      <c r="D72" s="757"/>
      <c r="E72" s="757"/>
      <c r="F72" s="757"/>
      <c r="G72" s="757"/>
      <c r="H72" s="757"/>
      <c r="I72" s="269">
        <v>3.86</v>
      </c>
      <c r="J72" s="269">
        <v>3.6</v>
      </c>
      <c r="K72" s="266">
        <v>3.8333333333333335</v>
      </c>
      <c r="L72" s="274">
        <v>3.2</v>
      </c>
      <c r="M72" s="269">
        <v>3.83</v>
      </c>
      <c r="N72" s="269">
        <v>3.62</v>
      </c>
    </row>
    <row r="73" spans="1:14" s="250" customFormat="1" ht="15.75" thickBot="1">
      <c r="A73" s="239" t="s">
        <v>18</v>
      </c>
      <c r="B73" s="758" t="s">
        <v>46</v>
      </c>
      <c r="C73" s="758"/>
      <c r="D73" s="758"/>
      <c r="E73" s="758"/>
      <c r="F73" s="758"/>
      <c r="G73" s="758"/>
      <c r="H73" s="758"/>
      <c r="I73" s="270">
        <v>3.8</v>
      </c>
      <c r="J73" s="270">
        <v>3.61</v>
      </c>
      <c r="K73" s="267">
        <v>3.7777777777777777</v>
      </c>
      <c r="L73" s="270">
        <v>3.5</v>
      </c>
      <c r="M73" s="273">
        <v>4.08</v>
      </c>
      <c r="N73" s="270">
        <v>3.75</v>
      </c>
    </row>
    <row r="74" spans="1:14" s="250" customFormat="1" ht="18.75">
      <c r="B74" s="251"/>
      <c r="C74" s="251"/>
      <c r="F74" s="252"/>
      <c r="G74" s="252"/>
      <c r="H74" s="252"/>
      <c r="I74" s="253">
        <v>3.69</v>
      </c>
      <c r="J74" s="253">
        <v>3.64</v>
      </c>
      <c r="K74" s="253">
        <v>3.73</v>
      </c>
      <c r="L74" s="253">
        <v>3.6</v>
      </c>
      <c r="M74" s="253">
        <v>3.73</v>
      </c>
      <c r="N74" s="249">
        <v>3.67</v>
      </c>
    </row>
    <row r="76" spans="1:14" s="18" customFormat="1" ht="19.5" thickBot="1">
      <c r="A76" s="79" t="s">
        <v>124</v>
      </c>
      <c r="B76" s="17"/>
      <c r="C76" s="17"/>
      <c r="D76" s="1"/>
      <c r="I76" s="19"/>
      <c r="J76" s="19"/>
      <c r="K76" s="19"/>
      <c r="L76" s="19"/>
      <c r="M76" s="276"/>
    </row>
    <row r="77" spans="1:14" s="7" customFormat="1" ht="36" customHeight="1" thickBot="1">
      <c r="A77" s="34" t="s">
        <v>23</v>
      </c>
      <c r="B77" s="45" t="s">
        <v>2</v>
      </c>
      <c r="C77" s="124" t="s">
        <v>14</v>
      </c>
      <c r="D77" s="84" t="s">
        <v>19</v>
      </c>
      <c r="E77" s="20" t="s">
        <v>20</v>
      </c>
      <c r="F77" s="20" t="s">
        <v>3</v>
      </c>
      <c r="G77" s="20" t="s">
        <v>122</v>
      </c>
      <c r="H77" s="20" t="s">
        <v>5</v>
      </c>
      <c r="K77" s="277"/>
    </row>
    <row r="78" spans="1:14" s="4" customFormat="1" ht="32.25" customHeight="1">
      <c r="A78" s="48" t="s">
        <v>110</v>
      </c>
      <c r="B78" s="60" t="s">
        <v>0</v>
      </c>
      <c r="C78" s="280" t="s">
        <v>32</v>
      </c>
      <c r="D78" s="9">
        <v>0</v>
      </c>
      <c r="E78" s="9">
        <v>4</v>
      </c>
      <c r="F78" s="8">
        <v>4</v>
      </c>
      <c r="G78" s="8">
        <v>10</v>
      </c>
      <c r="H78" s="10">
        <v>0.4</v>
      </c>
      <c r="I78" s="68" t="s">
        <v>47</v>
      </c>
      <c r="J78" s="68" t="s">
        <v>123</v>
      </c>
      <c r="K78" s="68"/>
      <c r="L78" s="278"/>
    </row>
    <row r="79" spans="1:14" s="4" customFormat="1" ht="32.25" customHeight="1">
      <c r="A79" s="31" t="s">
        <v>110</v>
      </c>
      <c r="B79" s="58" t="s">
        <v>8</v>
      </c>
      <c r="C79" s="23" t="s">
        <v>36</v>
      </c>
      <c r="D79" s="12">
        <v>0</v>
      </c>
      <c r="E79" s="12">
        <v>0</v>
      </c>
      <c r="F79" s="11">
        <v>0</v>
      </c>
      <c r="G79" s="11">
        <v>10</v>
      </c>
      <c r="H79" s="13">
        <v>0</v>
      </c>
      <c r="L79" s="279"/>
    </row>
    <row r="80" spans="1:14" s="4" customFormat="1" ht="32.25" customHeight="1" thickBot="1">
      <c r="A80" s="32" t="s">
        <v>110</v>
      </c>
      <c r="B80" s="62" t="s">
        <v>16</v>
      </c>
      <c r="C80" s="70" t="s">
        <v>43</v>
      </c>
      <c r="D80" s="14">
        <v>2</v>
      </c>
      <c r="E80" s="14">
        <v>1</v>
      </c>
      <c r="F80" s="15">
        <v>3</v>
      </c>
      <c r="G80" s="15">
        <v>10</v>
      </c>
      <c r="H80" s="16">
        <v>0.3</v>
      </c>
      <c r="L80" s="279"/>
    </row>
    <row r="81" spans="1:13" s="4" customFormat="1" ht="32.25" customHeight="1">
      <c r="A81" s="48" t="s">
        <v>112</v>
      </c>
      <c r="B81" s="60" t="s">
        <v>0</v>
      </c>
      <c r="C81" s="280" t="s">
        <v>32</v>
      </c>
      <c r="D81" s="9">
        <v>1</v>
      </c>
      <c r="E81" s="9">
        <v>0</v>
      </c>
      <c r="F81" s="8">
        <v>1</v>
      </c>
      <c r="G81" s="8">
        <v>9</v>
      </c>
      <c r="H81" s="10">
        <v>0.1111111111111111</v>
      </c>
      <c r="I81" s="68" t="s">
        <v>47</v>
      </c>
      <c r="J81" s="68" t="s">
        <v>123</v>
      </c>
      <c r="K81" s="68"/>
      <c r="L81" s="278"/>
    </row>
    <row r="82" spans="1:13" s="4" customFormat="1" ht="32.25" customHeight="1">
      <c r="A82" s="31" t="s">
        <v>112</v>
      </c>
      <c r="B82" s="58" t="s">
        <v>8</v>
      </c>
      <c r="C82" s="23" t="s">
        <v>36</v>
      </c>
      <c r="D82" s="12">
        <v>0</v>
      </c>
      <c r="E82" s="12">
        <v>1</v>
      </c>
      <c r="F82" s="11">
        <v>1</v>
      </c>
      <c r="G82" s="11">
        <v>9</v>
      </c>
      <c r="H82" s="13">
        <v>0.1111111111111111</v>
      </c>
      <c r="K82" s="279"/>
    </row>
    <row r="83" spans="1:13" s="4" customFormat="1" ht="32.25" customHeight="1" thickBot="1">
      <c r="A83" s="32" t="s">
        <v>112</v>
      </c>
      <c r="B83" s="62" t="s">
        <v>16</v>
      </c>
      <c r="C83" s="70" t="s">
        <v>43</v>
      </c>
      <c r="D83" s="14">
        <v>0</v>
      </c>
      <c r="E83" s="14">
        <v>1</v>
      </c>
      <c r="F83" s="15">
        <v>1</v>
      </c>
      <c r="G83" s="15">
        <v>9</v>
      </c>
      <c r="H83" s="16">
        <v>0.1111111111111111</v>
      </c>
      <c r="K83" s="279"/>
    </row>
    <row r="84" spans="1:13" ht="32.25" customHeight="1"/>
    <row r="86" spans="1:13" ht="16.5" thickBot="1">
      <c r="A86" s="281" t="s">
        <v>126</v>
      </c>
    </row>
    <row r="87" spans="1:13" ht="15.75" thickBot="1">
      <c r="A87" s="217" t="s">
        <v>2</v>
      </c>
      <c r="B87" s="760" t="s">
        <v>125</v>
      </c>
      <c r="C87" s="760"/>
      <c r="D87" s="760"/>
      <c r="E87" s="760"/>
      <c r="F87" s="760"/>
      <c r="G87" s="760"/>
      <c r="H87" s="760"/>
      <c r="I87" s="291" t="s">
        <v>127</v>
      </c>
      <c r="J87" s="520" t="s">
        <v>187</v>
      </c>
      <c r="K87" s="519"/>
      <c r="L87" s="519"/>
      <c r="M87" s="518"/>
    </row>
    <row r="88" spans="1:13">
      <c r="A88" s="516" t="s">
        <v>0</v>
      </c>
      <c r="B88" s="766" t="s">
        <v>32</v>
      </c>
      <c r="C88" s="766"/>
      <c r="D88" s="766"/>
      <c r="E88" s="766"/>
      <c r="F88" s="766"/>
      <c r="G88" s="766"/>
      <c r="H88" s="766"/>
      <c r="I88" s="302" t="s">
        <v>128</v>
      </c>
    </row>
    <row r="89" spans="1:13">
      <c r="A89" s="238" t="s">
        <v>1</v>
      </c>
      <c r="B89" s="759" t="s">
        <v>34</v>
      </c>
      <c r="C89" s="759"/>
      <c r="D89" s="759"/>
      <c r="E89" s="759"/>
      <c r="F89" s="759"/>
      <c r="G89" s="759"/>
      <c r="H89" s="759"/>
      <c r="I89" s="286" t="s">
        <v>130</v>
      </c>
    </row>
    <row r="90" spans="1:13">
      <c r="A90" s="238" t="s">
        <v>6</v>
      </c>
      <c r="B90" s="759" t="s">
        <v>33</v>
      </c>
      <c r="C90" s="759"/>
      <c r="D90" s="759"/>
      <c r="E90" s="759"/>
      <c r="F90" s="759"/>
      <c r="G90" s="759"/>
      <c r="H90" s="759"/>
      <c r="I90" s="286"/>
    </row>
    <row r="91" spans="1:13">
      <c r="A91" s="517" t="s">
        <v>7</v>
      </c>
      <c r="B91" s="765" t="s">
        <v>35</v>
      </c>
      <c r="C91" s="765"/>
      <c r="D91" s="765"/>
      <c r="E91" s="765"/>
      <c r="F91" s="765"/>
      <c r="G91" s="765"/>
      <c r="H91" s="765"/>
      <c r="I91" s="286"/>
    </row>
    <row r="92" spans="1:13">
      <c r="A92" s="238" t="s">
        <v>8</v>
      </c>
      <c r="B92" s="757" t="s">
        <v>87</v>
      </c>
      <c r="C92" s="757"/>
      <c r="D92" s="757"/>
      <c r="E92" s="757"/>
      <c r="F92" s="757"/>
      <c r="G92" s="757"/>
      <c r="H92" s="757"/>
      <c r="I92" s="286"/>
    </row>
    <row r="93" spans="1:13">
      <c r="A93" s="238" t="s">
        <v>9</v>
      </c>
      <c r="B93" s="757" t="s">
        <v>44</v>
      </c>
      <c r="C93" s="757"/>
      <c r="D93" s="757"/>
      <c r="E93" s="757"/>
      <c r="F93" s="757"/>
      <c r="G93" s="757"/>
      <c r="H93" s="757"/>
      <c r="I93" s="286" t="s">
        <v>129</v>
      </c>
    </row>
    <row r="94" spans="1:13">
      <c r="A94" s="238" t="s">
        <v>10</v>
      </c>
      <c r="B94" s="757" t="s">
        <v>37</v>
      </c>
      <c r="C94" s="757"/>
      <c r="D94" s="757"/>
      <c r="E94" s="757"/>
      <c r="F94" s="757"/>
      <c r="G94" s="757"/>
      <c r="H94" s="757"/>
      <c r="I94" s="286" t="s">
        <v>131</v>
      </c>
    </row>
    <row r="95" spans="1:13">
      <c r="A95" s="238" t="s">
        <v>11</v>
      </c>
      <c r="B95" s="757" t="s">
        <v>39</v>
      </c>
      <c r="C95" s="757"/>
      <c r="D95" s="757"/>
      <c r="E95" s="757"/>
      <c r="F95" s="757"/>
      <c r="G95" s="757"/>
      <c r="H95" s="757"/>
      <c r="I95" s="286" t="s">
        <v>130</v>
      </c>
    </row>
    <row r="96" spans="1:13">
      <c r="A96" s="238" t="s">
        <v>12</v>
      </c>
      <c r="B96" s="757" t="s">
        <v>38</v>
      </c>
      <c r="C96" s="757"/>
      <c r="D96" s="757"/>
      <c r="E96" s="757"/>
      <c r="F96" s="757"/>
      <c r="G96" s="757"/>
      <c r="H96" s="757"/>
      <c r="I96" s="286" t="s">
        <v>132</v>
      </c>
    </row>
    <row r="97" spans="1:10">
      <c r="A97" s="238" t="s">
        <v>13</v>
      </c>
      <c r="B97" s="757" t="s">
        <v>40</v>
      </c>
      <c r="C97" s="757"/>
      <c r="D97" s="757"/>
      <c r="E97" s="757"/>
      <c r="F97" s="757"/>
      <c r="G97" s="757"/>
      <c r="H97" s="757"/>
      <c r="I97" s="286" t="s">
        <v>130</v>
      </c>
    </row>
    <row r="98" spans="1:10">
      <c r="A98" s="238" t="s">
        <v>15</v>
      </c>
      <c r="B98" s="757" t="s">
        <v>41</v>
      </c>
      <c r="C98" s="757"/>
      <c r="D98" s="757"/>
      <c r="E98" s="757"/>
      <c r="F98" s="757"/>
      <c r="G98" s="757"/>
      <c r="H98" s="757"/>
      <c r="I98" s="286" t="s">
        <v>132</v>
      </c>
    </row>
    <row r="99" spans="1:10">
      <c r="A99" s="517" t="s">
        <v>16</v>
      </c>
      <c r="B99" s="765" t="s">
        <v>43</v>
      </c>
      <c r="C99" s="765"/>
      <c r="D99" s="765"/>
      <c r="E99" s="765"/>
      <c r="F99" s="765"/>
      <c r="G99" s="765"/>
      <c r="H99" s="765"/>
      <c r="I99" s="286"/>
    </row>
    <row r="100" spans="1:10">
      <c r="A100" s="238" t="s">
        <v>17</v>
      </c>
      <c r="B100" s="757" t="s">
        <v>45</v>
      </c>
      <c r="C100" s="757"/>
      <c r="D100" s="757"/>
      <c r="E100" s="757"/>
      <c r="F100" s="757"/>
      <c r="G100" s="757"/>
      <c r="H100" s="757"/>
      <c r="I100" s="286"/>
    </row>
    <row r="101" spans="1:10" ht="15.75" thickBot="1">
      <c r="A101" s="239" t="s">
        <v>18</v>
      </c>
      <c r="B101" s="758" t="s">
        <v>46</v>
      </c>
      <c r="C101" s="758"/>
      <c r="D101" s="758"/>
      <c r="E101" s="758"/>
      <c r="F101" s="758"/>
      <c r="G101" s="758"/>
      <c r="H101" s="758"/>
      <c r="I101" s="285"/>
    </row>
    <row r="103" spans="1:10" ht="16.5" thickBot="1">
      <c r="A103" s="282" t="s">
        <v>140</v>
      </c>
    </row>
    <row r="104" spans="1:10" ht="30.75" thickBot="1">
      <c r="A104" s="217" t="s">
        <v>2</v>
      </c>
      <c r="B104" s="760" t="s">
        <v>125</v>
      </c>
      <c r="C104" s="760"/>
      <c r="D104" s="760"/>
      <c r="E104" s="760"/>
      <c r="F104" s="760"/>
      <c r="G104" s="760"/>
      <c r="H104" s="760"/>
      <c r="I104" s="217" t="s">
        <v>133</v>
      </c>
      <c r="J104" s="217" t="s">
        <v>143</v>
      </c>
    </row>
    <row r="105" spans="1:10">
      <c r="A105" s="283" t="s">
        <v>0</v>
      </c>
      <c r="B105" s="764" t="s">
        <v>32</v>
      </c>
      <c r="C105" s="764"/>
      <c r="D105" s="764"/>
      <c r="E105" s="764"/>
      <c r="F105" s="764"/>
      <c r="G105" s="764"/>
      <c r="H105" s="764"/>
      <c r="I105" s="284" t="s">
        <v>134</v>
      </c>
      <c r="J105" s="303">
        <v>3.54</v>
      </c>
    </row>
    <row r="106" spans="1:10" ht="15.75" thickBot="1">
      <c r="A106" s="239" t="s">
        <v>15</v>
      </c>
      <c r="B106" s="758" t="s">
        <v>41</v>
      </c>
      <c r="C106" s="758"/>
      <c r="D106" s="758"/>
      <c r="E106" s="758"/>
      <c r="F106" s="758"/>
      <c r="G106" s="758"/>
      <c r="H106" s="758"/>
      <c r="I106" s="285" t="s">
        <v>134</v>
      </c>
      <c r="J106" s="270">
        <v>3.55</v>
      </c>
    </row>
    <row r="107" spans="1:10">
      <c r="A107" s="238" t="s">
        <v>1</v>
      </c>
      <c r="B107" s="759" t="s">
        <v>34</v>
      </c>
      <c r="C107" s="759"/>
      <c r="D107" s="759"/>
      <c r="E107" s="759"/>
      <c r="F107" s="759"/>
      <c r="G107" s="759"/>
      <c r="H107" s="759"/>
      <c r="I107" s="286" t="s">
        <v>135</v>
      </c>
      <c r="J107" s="269">
        <v>3.68</v>
      </c>
    </row>
    <row r="108" spans="1:10">
      <c r="A108" s="240" t="s">
        <v>8</v>
      </c>
      <c r="B108" s="768" t="s">
        <v>87</v>
      </c>
      <c r="C108" s="768"/>
      <c r="D108" s="768"/>
      <c r="E108" s="768"/>
      <c r="F108" s="768"/>
      <c r="G108" s="768"/>
      <c r="H108" s="768"/>
      <c r="I108" s="302" t="s">
        <v>135</v>
      </c>
      <c r="J108" s="268">
        <v>3.47</v>
      </c>
    </row>
    <row r="109" spans="1:10" ht="15.75" customHeight="1">
      <c r="A109" s="238" t="s">
        <v>11</v>
      </c>
      <c r="B109" s="757" t="s">
        <v>39</v>
      </c>
      <c r="C109" s="757"/>
      <c r="D109" s="757"/>
      <c r="E109" s="757"/>
      <c r="F109" s="757"/>
      <c r="G109" s="757"/>
      <c r="H109" s="757"/>
      <c r="I109" s="286" t="s">
        <v>135</v>
      </c>
      <c r="J109" s="269">
        <v>3.8</v>
      </c>
    </row>
    <row r="110" spans="1:10">
      <c r="A110" s="238" t="s">
        <v>13</v>
      </c>
      <c r="B110" s="757" t="s">
        <v>40</v>
      </c>
      <c r="C110" s="757"/>
      <c r="D110" s="757"/>
      <c r="E110" s="757"/>
      <c r="F110" s="757"/>
      <c r="G110" s="757"/>
      <c r="H110" s="757"/>
      <c r="I110" s="286" t="s">
        <v>135</v>
      </c>
      <c r="J110" s="269">
        <v>3.67</v>
      </c>
    </row>
    <row r="111" spans="1:10" ht="15.75" thickBot="1">
      <c r="A111" s="239" t="s">
        <v>18</v>
      </c>
      <c r="B111" s="758" t="s">
        <v>46</v>
      </c>
      <c r="C111" s="758"/>
      <c r="D111" s="758"/>
      <c r="E111" s="758"/>
      <c r="F111" s="758"/>
      <c r="G111" s="758"/>
      <c r="H111" s="758"/>
      <c r="I111" s="285" t="s">
        <v>135</v>
      </c>
      <c r="J111" s="270">
        <v>3.75</v>
      </c>
    </row>
    <row r="112" spans="1:10">
      <c r="A112" s="283" t="s">
        <v>6</v>
      </c>
      <c r="B112" s="764" t="s">
        <v>33</v>
      </c>
      <c r="C112" s="764"/>
      <c r="D112" s="764"/>
      <c r="E112" s="764"/>
      <c r="F112" s="764"/>
      <c r="G112" s="764"/>
      <c r="H112" s="764"/>
      <c r="I112" s="284" t="s">
        <v>136</v>
      </c>
      <c r="J112" s="303">
        <v>3.79</v>
      </c>
    </row>
    <row r="113" spans="1:10">
      <c r="A113" s="238" t="s">
        <v>7</v>
      </c>
      <c r="B113" s="757" t="s">
        <v>35</v>
      </c>
      <c r="C113" s="757"/>
      <c r="D113" s="757"/>
      <c r="E113" s="757"/>
      <c r="F113" s="757"/>
      <c r="G113" s="757"/>
      <c r="H113" s="757"/>
      <c r="I113" s="286" t="s">
        <v>136</v>
      </c>
      <c r="J113" s="269">
        <v>3.57</v>
      </c>
    </row>
    <row r="114" spans="1:10" ht="15.75" thickBot="1">
      <c r="A114" s="239" t="s">
        <v>16</v>
      </c>
      <c r="B114" s="758" t="s">
        <v>43</v>
      </c>
      <c r="C114" s="758"/>
      <c r="D114" s="758"/>
      <c r="E114" s="758"/>
      <c r="F114" s="758"/>
      <c r="G114" s="758"/>
      <c r="H114" s="758"/>
      <c r="I114" s="285" t="s">
        <v>136</v>
      </c>
      <c r="J114" s="270">
        <v>3.65</v>
      </c>
    </row>
    <row r="115" spans="1:10">
      <c r="A115" s="240" t="s">
        <v>9</v>
      </c>
      <c r="B115" s="768" t="s">
        <v>44</v>
      </c>
      <c r="C115" s="768"/>
      <c r="D115" s="768"/>
      <c r="E115" s="768"/>
      <c r="F115" s="768"/>
      <c r="G115" s="768"/>
      <c r="H115" s="768"/>
      <c r="I115" s="302" t="s">
        <v>137</v>
      </c>
      <c r="J115" s="268">
        <v>3.85</v>
      </c>
    </row>
    <row r="116" spans="1:10" ht="15.75" thickBot="1">
      <c r="A116" s="304" t="s">
        <v>10</v>
      </c>
      <c r="B116" s="769" t="s">
        <v>37</v>
      </c>
      <c r="C116" s="769"/>
      <c r="D116" s="769"/>
      <c r="E116" s="769"/>
      <c r="F116" s="769"/>
      <c r="G116" s="769"/>
      <c r="H116" s="769"/>
      <c r="I116" s="305" t="s">
        <v>137</v>
      </c>
      <c r="J116" s="306">
        <v>3.8</v>
      </c>
    </row>
    <row r="117" spans="1:10" ht="15.75" thickBot="1">
      <c r="A117" s="287" t="s">
        <v>12</v>
      </c>
      <c r="B117" s="767" t="s">
        <v>38</v>
      </c>
      <c r="C117" s="767"/>
      <c r="D117" s="767"/>
      <c r="E117" s="767"/>
      <c r="F117" s="767"/>
      <c r="G117" s="767"/>
      <c r="H117" s="767"/>
      <c r="I117" s="288" t="s">
        <v>138</v>
      </c>
      <c r="J117" s="307">
        <v>3.58</v>
      </c>
    </row>
    <row r="118" spans="1:10" ht="15.75" thickBot="1">
      <c r="A118" s="287" t="s">
        <v>17</v>
      </c>
      <c r="B118" s="767" t="s">
        <v>45</v>
      </c>
      <c r="C118" s="767"/>
      <c r="D118" s="767"/>
      <c r="E118" s="767"/>
      <c r="F118" s="767"/>
      <c r="G118" s="767"/>
      <c r="H118" s="767"/>
      <c r="I118" s="288" t="s">
        <v>139</v>
      </c>
      <c r="J118" s="307">
        <v>3.62</v>
      </c>
    </row>
    <row r="119" spans="1:10" ht="15.75" thickBot="1"/>
    <row r="120" spans="1:10" ht="30.75" thickBot="1">
      <c r="A120" s="217" t="s">
        <v>133</v>
      </c>
      <c r="B120" s="217" t="s">
        <v>141</v>
      </c>
      <c r="C120" s="291" t="s">
        <v>142</v>
      </c>
    </row>
    <row r="121" spans="1:10">
      <c r="A121" s="283" t="s">
        <v>135</v>
      </c>
      <c r="B121" s="292">
        <v>5</v>
      </c>
      <c r="C121" s="293">
        <f t="shared" ref="C121:C126" si="0">B121/14</f>
        <v>0.35714285714285715</v>
      </c>
    </row>
    <row r="122" spans="1:10">
      <c r="A122" s="238" t="s">
        <v>136</v>
      </c>
      <c r="B122" s="289">
        <v>3</v>
      </c>
      <c r="C122" s="294">
        <f t="shared" si="0"/>
        <v>0.21428571428571427</v>
      </c>
    </row>
    <row r="123" spans="1:10">
      <c r="A123" s="238" t="s">
        <v>134</v>
      </c>
      <c r="B123" s="289">
        <v>2</v>
      </c>
      <c r="C123" s="294">
        <f t="shared" si="0"/>
        <v>0.14285714285714285</v>
      </c>
    </row>
    <row r="124" spans="1:10">
      <c r="A124" s="238" t="s">
        <v>137</v>
      </c>
      <c r="B124" s="289">
        <v>2</v>
      </c>
      <c r="C124" s="294">
        <f t="shared" si="0"/>
        <v>0.14285714285714285</v>
      </c>
    </row>
    <row r="125" spans="1:10">
      <c r="A125" s="238" t="s">
        <v>138</v>
      </c>
      <c r="B125" s="289">
        <v>1</v>
      </c>
      <c r="C125" s="294">
        <f t="shared" si="0"/>
        <v>7.1428571428571425E-2</v>
      </c>
    </row>
    <row r="126" spans="1:10" ht="15.75" thickBot="1">
      <c r="A126" s="239" t="s">
        <v>139</v>
      </c>
      <c r="B126" s="295">
        <v>1</v>
      </c>
      <c r="C126" s="296">
        <f t="shared" si="0"/>
        <v>7.1428571428571425E-2</v>
      </c>
    </row>
    <row r="127" spans="1:10">
      <c r="B127" s="290">
        <f>SUM(B121:B126)</f>
        <v>14</v>
      </c>
      <c r="C127" s="297">
        <f>SUM(C121:C126)</f>
        <v>0.99999999999999978</v>
      </c>
    </row>
    <row r="129" spans="1:1" ht="131.25">
      <c r="A129" s="445" t="s">
        <v>161</v>
      </c>
    </row>
    <row r="130" spans="1:1" ht="16.5">
      <c r="A130" s="446" t="s">
        <v>162</v>
      </c>
    </row>
    <row r="131" spans="1:1" ht="16.5">
      <c r="A131" s="446" t="s">
        <v>163</v>
      </c>
    </row>
    <row r="132" spans="1:1" ht="16.5">
      <c r="A132" s="446" t="s">
        <v>164</v>
      </c>
    </row>
    <row r="133" spans="1:1" ht="16.5">
      <c r="A133" s="446" t="s">
        <v>165</v>
      </c>
    </row>
    <row r="134" spans="1:1" ht="16.5">
      <c r="A134" s="446" t="s">
        <v>166</v>
      </c>
    </row>
    <row r="135" spans="1:1" ht="16.5">
      <c r="A135" s="446" t="s">
        <v>167</v>
      </c>
    </row>
    <row r="136" spans="1:1" ht="16.5">
      <c r="A136" s="446" t="s">
        <v>168</v>
      </c>
    </row>
    <row r="137" spans="1:1">
      <c r="A137" s="447"/>
    </row>
  </sheetData>
  <sortState ref="A120:C126">
    <sortCondition descending="1" ref="B120:B126"/>
  </sortState>
  <mergeCells count="60">
    <mergeCell ref="B117:H117"/>
    <mergeCell ref="B110:H110"/>
    <mergeCell ref="B106:H106"/>
    <mergeCell ref="B114:H114"/>
    <mergeCell ref="B118:H118"/>
    <mergeCell ref="B111:H111"/>
    <mergeCell ref="B112:H112"/>
    <mergeCell ref="B113:H113"/>
    <mergeCell ref="B108:H108"/>
    <mergeCell ref="B115:H115"/>
    <mergeCell ref="B116:H116"/>
    <mergeCell ref="B109:H109"/>
    <mergeCell ref="B107:H107"/>
    <mergeCell ref="B100:H100"/>
    <mergeCell ref="B101:H101"/>
    <mergeCell ref="B87:H87"/>
    <mergeCell ref="B104:H104"/>
    <mergeCell ref="B105:H105"/>
    <mergeCell ref="B94:H94"/>
    <mergeCell ref="B95:H95"/>
    <mergeCell ref="B96:H96"/>
    <mergeCell ref="B97:H97"/>
    <mergeCell ref="B98:H98"/>
    <mergeCell ref="B99:H99"/>
    <mergeCell ref="B88:H88"/>
    <mergeCell ref="B89:H89"/>
    <mergeCell ref="B90:H90"/>
    <mergeCell ref="B91:H91"/>
    <mergeCell ref="B92:H92"/>
    <mergeCell ref="B93:H93"/>
    <mergeCell ref="B68:H68"/>
    <mergeCell ref="B69:H69"/>
    <mergeCell ref="B70:H70"/>
    <mergeCell ref="B71:H71"/>
    <mergeCell ref="B72:H72"/>
    <mergeCell ref="B73:H73"/>
    <mergeCell ref="B41:H41"/>
    <mergeCell ref="B59:H59"/>
    <mergeCell ref="B60:H60"/>
    <mergeCell ref="B61:H61"/>
    <mergeCell ref="B48:H48"/>
    <mergeCell ref="B49:H49"/>
    <mergeCell ref="B50:H50"/>
    <mergeCell ref="B51:H51"/>
    <mergeCell ref="B52:H52"/>
    <mergeCell ref="B53:H53"/>
    <mergeCell ref="B42:H42"/>
    <mergeCell ref="B43:H43"/>
    <mergeCell ref="B44:H44"/>
    <mergeCell ref="B45:H45"/>
    <mergeCell ref="B46:H46"/>
    <mergeCell ref="B47:H47"/>
    <mergeCell ref="B67:H67"/>
    <mergeCell ref="B54:H54"/>
    <mergeCell ref="B55:H55"/>
    <mergeCell ref="B62:H62"/>
    <mergeCell ref="B63:H63"/>
    <mergeCell ref="B64:H64"/>
    <mergeCell ref="B65:H65"/>
    <mergeCell ref="B66:H66"/>
  </mergeCells>
  <phoneticPr fontId="5" type="noConversion"/>
  <pageMargins left="0.7" right="0.7" top="0.75" bottom="0.75" header="0.3" footer="0.3"/>
  <pageSetup orientation="portrait" r:id="rId1"/>
  <legacyDrawing r:id="rId2"/>
  <controls>
    <control shapeId="5127" r:id="rId3" name="Control 7"/>
    <control shapeId="5126" r:id="rId4" name="Control 6"/>
    <control shapeId="5125" r:id="rId5" name="Control 5"/>
    <control shapeId="5124" r:id="rId6" name="Control 4"/>
    <control shapeId="5123" r:id="rId7" name="Control 3"/>
    <control shapeId="5122" r:id="rId8" name="Control 2"/>
    <control shapeId="5121" r:id="rId9" name="Control 1"/>
  </controls>
</worksheet>
</file>

<file path=xl/worksheets/sheet10.xml><?xml version="1.0" encoding="utf-8"?>
<worksheet xmlns="http://schemas.openxmlformats.org/spreadsheetml/2006/main" xmlns:r="http://schemas.openxmlformats.org/officeDocument/2006/relationships">
  <sheetPr filterMode="1">
    <tabColor theme="8" tint="0.59999389629810485"/>
  </sheetPr>
  <dimension ref="A1:N487"/>
  <sheetViews>
    <sheetView zoomScale="90" zoomScaleNormal="90" workbookViewId="0">
      <selection activeCell="D506" sqref="D506"/>
    </sheetView>
  </sheetViews>
  <sheetFormatPr defaultRowHeight="15"/>
  <cols>
    <col min="1" max="1" width="12.85546875" customWidth="1"/>
    <col min="4" max="4" width="94" customWidth="1"/>
    <col min="5" max="14" width="17.42578125" customWidth="1"/>
  </cols>
  <sheetData>
    <row r="1" spans="1:14" ht="26.25">
      <c r="A1" s="178" t="s">
        <v>85</v>
      </c>
    </row>
    <row r="2" spans="1:14" s="4" customFormat="1" ht="34.5" customHeight="1" thickBot="1">
      <c r="A2" s="6" t="s">
        <v>145</v>
      </c>
      <c r="B2" s="46"/>
      <c r="J2" s="5"/>
      <c r="K2" s="5"/>
      <c r="L2" s="5"/>
      <c r="M2" s="5"/>
      <c r="N2" s="5"/>
    </row>
    <row r="3" spans="1:14" s="39" customFormat="1" ht="51.75" thickBot="1">
      <c r="A3" s="63" t="s">
        <v>23</v>
      </c>
      <c r="B3" s="64" t="s">
        <v>24</v>
      </c>
      <c r="C3" s="36" t="s">
        <v>2</v>
      </c>
      <c r="D3" s="37" t="s">
        <v>14</v>
      </c>
      <c r="E3" s="85" t="s">
        <v>86</v>
      </c>
      <c r="F3" s="38" t="s">
        <v>26</v>
      </c>
      <c r="G3" s="38" t="s">
        <v>27</v>
      </c>
      <c r="H3" s="38" t="s">
        <v>28</v>
      </c>
      <c r="I3" s="38" t="s">
        <v>29</v>
      </c>
      <c r="J3" s="38" t="s">
        <v>30</v>
      </c>
      <c r="K3" s="38" t="s">
        <v>3</v>
      </c>
      <c r="L3" s="38" t="s">
        <v>122</v>
      </c>
      <c r="M3" s="38" t="s">
        <v>5</v>
      </c>
      <c r="N3" s="65" t="s">
        <v>21</v>
      </c>
    </row>
    <row r="4" spans="1:14" s="4" customFormat="1" ht="18" hidden="1" thickBot="1">
      <c r="A4" s="48" t="s">
        <v>51</v>
      </c>
      <c r="B4" s="500">
        <v>1</v>
      </c>
      <c r="C4" s="500" t="s">
        <v>0</v>
      </c>
      <c r="D4" s="501" t="s">
        <v>32</v>
      </c>
      <c r="E4" s="61"/>
      <c r="F4" s="502">
        <v>0</v>
      </c>
      <c r="G4" s="502">
        <v>7</v>
      </c>
      <c r="H4" s="502">
        <v>6</v>
      </c>
      <c r="I4" s="502">
        <v>0</v>
      </c>
      <c r="J4" s="502">
        <v>0</v>
      </c>
      <c r="K4" s="503">
        <f t="shared" ref="K4:K35" si="0">SUM(F4:J4)</f>
        <v>13</v>
      </c>
      <c r="L4" s="503">
        <v>32</v>
      </c>
      <c r="M4" s="451">
        <f t="shared" ref="M4:M35" si="1">K4/L4</f>
        <v>0.40625</v>
      </c>
      <c r="N4" s="271">
        <f xml:space="preserve"> (5*F4+4*G4+3*H4+2*I4+1*J4)/K4</f>
        <v>3.5384615384615383</v>
      </c>
    </row>
    <row r="5" spans="1:14" s="4" customFormat="1" ht="18" hidden="1" thickBot="1">
      <c r="A5" s="31" t="s">
        <v>51</v>
      </c>
      <c r="B5" s="58">
        <v>1</v>
      </c>
      <c r="C5" s="58" t="s">
        <v>1</v>
      </c>
      <c r="D5" s="177" t="s">
        <v>34</v>
      </c>
      <c r="E5" s="59"/>
      <c r="F5" s="12">
        <v>2</v>
      </c>
      <c r="G5" s="12">
        <v>11</v>
      </c>
      <c r="H5" s="12">
        <v>5</v>
      </c>
      <c r="I5" s="12">
        <v>0</v>
      </c>
      <c r="J5" s="12">
        <v>0</v>
      </c>
      <c r="K5" s="11">
        <f t="shared" si="0"/>
        <v>18</v>
      </c>
      <c r="L5" s="11">
        <v>32</v>
      </c>
      <c r="M5" s="13">
        <f t="shared" si="1"/>
        <v>0.5625</v>
      </c>
      <c r="N5" s="254">
        <f t="shared" ref="N5:N68" si="2" xml:space="preserve"> (5*F5+4*G5+3*H5+2*I5+1*J5)/K5</f>
        <v>3.8333333333333335</v>
      </c>
    </row>
    <row r="6" spans="1:14" s="4" customFormat="1" ht="18" hidden="1" thickBot="1">
      <c r="A6" s="31" t="s">
        <v>51</v>
      </c>
      <c r="B6" s="58">
        <v>1</v>
      </c>
      <c r="C6" s="58" t="s">
        <v>6</v>
      </c>
      <c r="D6" s="177" t="s">
        <v>33</v>
      </c>
      <c r="E6" s="59"/>
      <c r="F6" s="12">
        <v>2</v>
      </c>
      <c r="G6" s="12">
        <v>12</v>
      </c>
      <c r="H6" s="12">
        <v>4</v>
      </c>
      <c r="I6" s="12">
        <v>0</v>
      </c>
      <c r="J6" s="12">
        <v>0</v>
      </c>
      <c r="K6" s="11">
        <f t="shared" si="0"/>
        <v>18</v>
      </c>
      <c r="L6" s="11">
        <v>32</v>
      </c>
      <c r="M6" s="13">
        <f t="shared" si="1"/>
        <v>0.5625</v>
      </c>
      <c r="N6" s="254">
        <f t="shared" si="2"/>
        <v>3.8888888888888888</v>
      </c>
    </row>
    <row r="7" spans="1:14" s="4" customFormat="1" ht="15.75" hidden="1" thickBot="1">
      <c r="A7" s="31" t="s">
        <v>51</v>
      </c>
      <c r="B7" s="493">
        <v>1</v>
      </c>
      <c r="C7" s="493" t="s">
        <v>7</v>
      </c>
      <c r="D7" s="514" t="s">
        <v>35</v>
      </c>
      <c r="E7" s="24"/>
      <c r="F7" s="495">
        <v>3</v>
      </c>
      <c r="G7" s="495">
        <v>9</v>
      </c>
      <c r="H7" s="495">
        <v>2</v>
      </c>
      <c r="I7" s="495">
        <v>3</v>
      </c>
      <c r="J7" s="495">
        <v>1</v>
      </c>
      <c r="K7" s="496">
        <f t="shared" si="0"/>
        <v>18</v>
      </c>
      <c r="L7" s="496">
        <v>32</v>
      </c>
      <c r="M7" s="452">
        <f t="shared" si="1"/>
        <v>0.5625</v>
      </c>
      <c r="N7" s="271">
        <f t="shared" si="2"/>
        <v>3.5555555555555554</v>
      </c>
    </row>
    <row r="8" spans="1:14" s="4" customFormat="1" ht="15.75" hidden="1" thickBot="1">
      <c r="A8" s="31" t="s">
        <v>51</v>
      </c>
      <c r="B8" s="58">
        <v>1</v>
      </c>
      <c r="C8" s="58" t="s">
        <v>8</v>
      </c>
      <c r="D8" s="23" t="s">
        <v>87</v>
      </c>
      <c r="E8" s="23"/>
      <c r="F8" s="12">
        <v>2</v>
      </c>
      <c r="G8" s="12">
        <v>7</v>
      </c>
      <c r="H8" s="12">
        <v>5</v>
      </c>
      <c r="I8" s="12">
        <v>3</v>
      </c>
      <c r="J8" s="12">
        <v>0</v>
      </c>
      <c r="K8" s="11">
        <f t="shared" si="0"/>
        <v>17</v>
      </c>
      <c r="L8" s="11">
        <v>32</v>
      </c>
      <c r="M8" s="13">
        <f t="shared" si="1"/>
        <v>0.53125</v>
      </c>
      <c r="N8" s="254">
        <f t="shared" si="2"/>
        <v>3.4705882352941178</v>
      </c>
    </row>
    <row r="9" spans="1:14" s="4" customFormat="1" ht="30.75" hidden="1" thickBot="1">
      <c r="A9" s="31" t="s">
        <v>51</v>
      </c>
      <c r="B9" s="58">
        <v>1</v>
      </c>
      <c r="C9" s="58" t="s">
        <v>9</v>
      </c>
      <c r="D9" s="23" t="s">
        <v>44</v>
      </c>
      <c r="E9" s="23"/>
      <c r="F9" s="12">
        <v>2</v>
      </c>
      <c r="G9" s="12">
        <v>10</v>
      </c>
      <c r="H9" s="12">
        <v>6</v>
      </c>
      <c r="I9" s="12">
        <v>0</v>
      </c>
      <c r="J9" s="12">
        <v>0</v>
      </c>
      <c r="K9" s="11">
        <f t="shared" si="0"/>
        <v>18</v>
      </c>
      <c r="L9" s="11">
        <v>32</v>
      </c>
      <c r="M9" s="13">
        <f t="shared" si="1"/>
        <v>0.5625</v>
      </c>
      <c r="N9" s="254">
        <f t="shared" si="2"/>
        <v>3.7777777777777777</v>
      </c>
    </row>
    <row r="10" spans="1:14" s="4" customFormat="1" ht="30.75" hidden="1" thickBot="1">
      <c r="A10" s="31" t="s">
        <v>51</v>
      </c>
      <c r="B10" s="58">
        <v>1</v>
      </c>
      <c r="C10" s="58" t="s">
        <v>10</v>
      </c>
      <c r="D10" s="23" t="s">
        <v>37</v>
      </c>
      <c r="E10" s="23"/>
      <c r="F10" s="12">
        <v>2</v>
      </c>
      <c r="G10" s="12">
        <v>9</v>
      </c>
      <c r="H10" s="12">
        <v>6</v>
      </c>
      <c r="I10" s="12">
        <v>1</v>
      </c>
      <c r="J10" s="12">
        <v>0</v>
      </c>
      <c r="K10" s="11">
        <f t="shared" si="0"/>
        <v>18</v>
      </c>
      <c r="L10" s="11">
        <v>32</v>
      </c>
      <c r="M10" s="13">
        <f t="shared" si="1"/>
        <v>0.5625</v>
      </c>
      <c r="N10" s="254">
        <f t="shared" si="2"/>
        <v>3.6666666666666665</v>
      </c>
    </row>
    <row r="11" spans="1:14" s="4" customFormat="1" ht="15.75" hidden="1" thickBot="1">
      <c r="A11" s="31" t="s">
        <v>51</v>
      </c>
      <c r="B11" s="58">
        <v>1</v>
      </c>
      <c r="C11" s="58" t="s">
        <v>11</v>
      </c>
      <c r="D11" s="24" t="s">
        <v>39</v>
      </c>
      <c r="E11" s="24"/>
      <c r="F11" s="12">
        <v>4</v>
      </c>
      <c r="G11" s="12">
        <v>9</v>
      </c>
      <c r="H11" s="12">
        <v>5</v>
      </c>
      <c r="I11" s="12">
        <v>0</v>
      </c>
      <c r="J11" s="12">
        <v>0</v>
      </c>
      <c r="K11" s="11">
        <f t="shared" si="0"/>
        <v>18</v>
      </c>
      <c r="L11" s="11">
        <v>32</v>
      </c>
      <c r="M11" s="13">
        <f t="shared" si="1"/>
        <v>0.5625</v>
      </c>
      <c r="N11" s="254">
        <f t="shared" si="2"/>
        <v>3.9444444444444446</v>
      </c>
    </row>
    <row r="12" spans="1:14" s="4" customFormat="1" ht="15.75" hidden="1" thickBot="1">
      <c r="A12" s="31" t="s">
        <v>51</v>
      </c>
      <c r="B12" s="58">
        <v>1</v>
      </c>
      <c r="C12" s="58" t="s">
        <v>12</v>
      </c>
      <c r="D12" s="24" t="s">
        <v>38</v>
      </c>
      <c r="E12" s="24"/>
      <c r="F12" s="12">
        <v>2</v>
      </c>
      <c r="G12" s="12">
        <v>10</v>
      </c>
      <c r="H12" s="12">
        <v>5</v>
      </c>
      <c r="I12" s="12">
        <v>1</v>
      </c>
      <c r="J12" s="12">
        <v>0</v>
      </c>
      <c r="K12" s="11">
        <f t="shared" si="0"/>
        <v>18</v>
      </c>
      <c r="L12" s="11">
        <v>32</v>
      </c>
      <c r="M12" s="13">
        <f t="shared" si="1"/>
        <v>0.5625</v>
      </c>
      <c r="N12" s="254">
        <f t="shared" si="2"/>
        <v>3.7222222222222223</v>
      </c>
    </row>
    <row r="13" spans="1:14" s="4" customFormat="1" ht="15.75" hidden="1" thickBot="1">
      <c r="A13" s="31" t="s">
        <v>51</v>
      </c>
      <c r="B13" s="58">
        <v>1</v>
      </c>
      <c r="C13" s="58" t="s">
        <v>13</v>
      </c>
      <c r="D13" s="23" t="s">
        <v>40</v>
      </c>
      <c r="E13" s="23"/>
      <c r="F13" s="12">
        <v>3</v>
      </c>
      <c r="G13" s="12">
        <v>10</v>
      </c>
      <c r="H13" s="12">
        <v>3</v>
      </c>
      <c r="I13" s="12">
        <v>2</v>
      </c>
      <c r="J13" s="12">
        <v>0</v>
      </c>
      <c r="K13" s="11">
        <f t="shared" si="0"/>
        <v>18</v>
      </c>
      <c r="L13" s="11">
        <v>32</v>
      </c>
      <c r="M13" s="13">
        <f t="shared" si="1"/>
        <v>0.5625</v>
      </c>
      <c r="N13" s="254">
        <f t="shared" si="2"/>
        <v>3.7777777777777777</v>
      </c>
    </row>
    <row r="14" spans="1:14" s="4" customFormat="1" ht="15.75" hidden="1" thickBot="1">
      <c r="A14" s="31" t="s">
        <v>51</v>
      </c>
      <c r="B14" s="58">
        <v>1</v>
      </c>
      <c r="C14" s="58" t="s">
        <v>15</v>
      </c>
      <c r="D14" s="24" t="s">
        <v>41</v>
      </c>
      <c r="E14" s="24"/>
      <c r="F14" s="12">
        <v>2</v>
      </c>
      <c r="G14" s="12">
        <v>6</v>
      </c>
      <c r="H14" s="12">
        <v>10</v>
      </c>
      <c r="I14" s="12">
        <v>0</v>
      </c>
      <c r="J14" s="12">
        <v>0</v>
      </c>
      <c r="K14" s="11">
        <f t="shared" si="0"/>
        <v>18</v>
      </c>
      <c r="L14" s="11">
        <v>32</v>
      </c>
      <c r="M14" s="13">
        <f t="shared" si="1"/>
        <v>0.5625</v>
      </c>
      <c r="N14" s="254">
        <f t="shared" si="2"/>
        <v>3.5555555555555554</v>
      </c>
    </row>
    <row r="15" spans="1:14" s="4" customFormat="1" ht="15.75" hidden="1" thickBot="1">
      <c r="A15" s="31" t="s">
        <v>51</v>
      </c>
      <c r="B15" s="493">
        <v>1</v>
      </c>
      <c r="C15" s="493" t="s">
        <v>16</v>
      </c>
      <c r="D15" s="494" t="s">
        <v>43</v>
      </c>
      <c r="E15" s="491"/>
      <c r="F15" s="495">
        <v>0</v>
      </c>
      <c r="G15" s="495">
        <v>6</v>
      </c>
      <c r="H15" s="495">
        <v>1</v>
      </c>
      <c r="I15" s="495">
        <v>0</v>
      </c>
      <c r="J15" s="495">
        <v>0</v>
      </c>
      <c r="K15" s="496">
        <f t="shared" si="0"/>
        <v>7</v>
      </c>
      <c r="L15" s="496">
        <v>32</v>
      </c>
      <c r="M15" s="452">
        <f t="shared" si="1"/>
        <v>0.21875</v>
      </c>
      <c r="N15" s="271">
        <f t="shared" si="2"/>
        <v>3.8571428571428572</v>
      </c>
    </row>
    <row r="16" spans="1:14" s="4" customFormat="1" ht="15.75" hidden="1" thickBot="1">
      <c r="A16" s="31" t="s">
        <v>51</v>
      </c>
      <c r="B16" s="78">
        <v>1</v>
      </c>
      <c r="C16" s="78" t="s">
        <v>17</v>
      </c>
      <c r="D16" s="40" t="s">
        <v>45</v>
      </c>
      <c r="E16" s="40"/>
      <c r="F16" s="41">
        <v>10</v>
      </c>
      <c r="G16" s="41">
        <v>1</v>
      </c>
      <c r="H16" s="41">
        <v>2</v>
      </c>
      <c r="I16" s="41">
        <v>4</v>
      </c>
      <c r="J16" s="41">
        <v>1</v>
      </c>
      <c r="K16" s="66">
        <f t="shared" si="0"/>
        <v>18</v>
      </c>
      <c r="L16" s="66">
        <v>32</v>
      </c>
      <c r="M16" s="67">
        <f t="shared" si="1"/>
        <v>0.5625</v>
      </c>
      <c r="N16" s="254">
        <f t="shared" si="2"/>
        <v>3.8333333333333335</v>
      </c>
    </row>
    <row r="17" spans="1:14" s="4" customFormat="1" ht="15.75" hidden="1" thickBot="1">
      <c r="A17" s="32" t="s">
        <v>51</v>
      </c>
      <c r="B17" s="72">
        <v>1</v>
      </c>
      <c r="C17" s="72" t="s">
        <v>18</v>
      </c>
      <c r="D17" s="73" t="s">
        <v>46</v>
      </c>
      <c r="E17" s="73"/>
      <c r="F17" s="74">
        <v>10</v>
      </c>
      <c r="G17" s="74">
        <v>0</v>
      </c>
      <c r="H17" s="74">
        <v>3</v>
      </c>
      <c r="I17" s="74">
        <v>4</v>
      </c>
      <c r="J17" s="74">
        <v>1</v>
      </c>
      <c r="K17" s="75">
        <f t="shared" si="0"/>
        <v>18</v>
      </c>
      <c r="L17" s="75">
        <v>32</v>
      </c>
      <c r="M17" s="76">
        <f t="shared" si="1"/>
        <v>0.5625</v>
      </c>
      <c r="N17" s="254">
        <f t="shared" si="2"/>
        <v>3.7777777777777777</v>
      </c>
    </row>
    <row r="18" spans="1:14" s="4" customFormat="1" ht="18" hidden="1" thickBot="1">
      <c r="A18" s="33" t="s">
        <v>53</v>
      </c>
      <c r="B18" s="504">
        <v>1</v>
      </c>
      <c r="C18" s="504" t="s">
        <v>0</v>
      </c>
      <c r="D18" s="505" t="s">
        <v>32</v>
      </c>
      <c r="E18" s="89" t="s">
        <v>42</v>
      </c>
      <c r="F18" s="506">
        <v>0</v>
      </c>
      <c r="G18" s="506">
        <v>4</v>
      </c>
      <c r="H18" s="506">
        <v>2</v>
      </c>
      <c r="I18" s="506">
        <v>1</v>
      </c>
      <c r="J18" s="506">
        <v>0</v>
      </c>
      <c r="K18" s="507">
        <f t="shared" si="0"/>
        <v>7</v>
      </c>
      <c r="L18" s="507">
        <v>22</v>
      </c>
      <c r="M18" s="453">
        <f t="shared" si="1"/>
        <v>0.31818181818181818</v>
      </c>
      <c r="N18" s="271">
        <f t="shared" si="2"/>
        <v>3.4285714285714284</v>
      </c>
    </row>
    <row r="19" spans="1:14" s="4" customFormat="1" ht="18" hidden="1" thickBot="1">
      <c r="A19" s="31" t="s">
        <v>53</v>
      </c>
      <c r="B19" s="58">
        <v>1</v>
      </c>
      <c r="C19" s="58" t="s">
        <v>1</v>
      </c>
      <c r="D19" s="59" t="s">
        <v>34</v>
      </c>
      <c r="E19" s="59"/>
      <c r="F19" s="12">
        <v>1</v>
      </c>
      <c r="G19" s="12">
        <v>5</v>
      </c>
      <c r="H19" s="12">
        <v>1</v>
      </c>
      <c r="I19" s="12">
        <v>1</v>
      </c>
      <c r="J19" s="12">
        <v>0</v>
      </c>
      <c r="K19" s="11">
        <f t="shared" si="0"/>
        <v>8</v>
      </c>
      <c r="L19" s="11">
        <v>22</v>
      </c>
      <c r="M19" s="13">
        <f t="shared" si="1"/>
        <v>0.36363636363636365</v>
      </c>
      <c r="N19" s="254">
        <f t="shared" si="2"/>
        <v>3.75</v>
      </c>
    </row>
    <row r="20" spans="1:14" s="4" customFormat="1" ht="18" hidden="1" thickBot="1">
      <c r="A20" s="31" t="s">
        <v>53</v>
      </c>
      <c r="B20" s="58">
        <v>1</v>
      </c>
      <c r="C20" s="58" t="s">
        <v>6</v>
      </c>
      <c r="D20" s="59" t="s">
        <v>33</v>
      </c>
      <c r="E20" s="59"/>
      <c r="F20" s="12">
        <v>1</v>
      </c>
      <c r="G20" s="12">
        <v>4</v>
      </c>
      <c r="H20" s="12">
        <v>2</v>
      </c>
      <c r="I20" s="12">
        <v>1</v>
      </c>
      <c r="J20" s="12">
        <v>0</v>
      </c>
      <c r="K20" s="11">
        <f t="shared" si="0"/>
        <v>8</v>
      </c>
      <c r="L20" s="11">
        <v>22</v>
      </c>
      <c r="M20" s="13">
        <f t="shared" si="1"/>
        <v>0.36363636363636365</v>
      </c>
      <c r="N20" s="254">
        <f t="shared" si="2"/>
        <v>3.625</v>
      </c>
    </row>
    <row r="21" spans="1:14" s="4" customFormat="1" ht="15.75" hidden="1" thickBot="1">
      <c r="A21" s="31" t="s">
        <v>53</v>
      </c>
      <c r="B21" s="493">
        <v>1</v>
      </c>
      <c r="C21" s="493" t="s">
        <v>7</v>
      </c>
      <c r="D21" s="514" t="s">
        <v>35</v>
      </c>
      <c r="E21" s="24"/>
      <c r="F21" s="495">
        <v>3</v>
      </c>
      <c r="G21" s="495">
        <v>3</v>
      </c>
      <c r="H21" s="495">
        <v>1</v>
      </c>
      <c r="I21" s="495">
        <v>1</v>
      </c>
      <c r="J21" s="495">
        <v>0</v>
      </c>
      <c r="K21" s="496">
        <f t="shared" si="0"/>
        <v>8</v>
      </c>
      <c r="L21" s="496">
        <v>22</v>
      </c>
      <c r="M21" s="452">
        <f t="shared" si="1"/>
        <v>0.36363636363636365</v>
      </c>
      <c r="N21" s="271">
        <f t="shared" si="2"/>
        <v>4</v>
      </c>
    </row>
    <row r="22" spans="1:14" s="4" customFormat="1" ht="15.75" hidden="1" thickBot="1">
      <c r="A22" s="31" t="s">
        <v>53</v>
      </c>
      <c r="B22" s="58">
        <v>1</v>
      </c>
      <c r="C22" s="58" t="s">
        <v>8</v>
      </c>
      <c r="D22" s="23" t="s">
        <v>36</v>
      </c>
      <c r="E22" s="23"/>
      <c r="F22" s="12">
        <v>2</v>
      </c>
      <c r="G22" s="12">
        <v>2</v>
      </c>
      <c r="H22" s="12">
        <v>3</v>
      </c>
      <c r="I22" s="12">
        <v>1</v>
      </c>
      <c r="J22" s="12">
        <v>0</v>
      </c>
      <c r="K22" s="11">
        <f t="shared" si="0"/>
        <v>8</v>
      </c>
      <c r="L22" s="11">
        <v>22</v>
      </c>
      <c r="M22" s="13">
        <f t="shared" si="1"/>
        <v>0.36363636363636365</v>
      </c>
      <c r="N22" s="254">
        <f t="shared" si="2"/>
        <v>3.625</v>
      </c>
    </row>
    <row r="23" spans="1:14" s="4" customFormat="1" ht="30.75" hidden="1" thickBot="1">
      <c r="A23" s="31" t="s">
        <v>53</v>
      </c>
      <c r="B23" s="58">
        <v>1</v>
      </c>
      <c r="C23" s="58" t="s">
        <v>9</v>
      </c>
      <c r="D23" s="23" t="s">
        <v>44</v>
      </c>
      <c r="E23" s="23"/>
      <c r="F23" s="12">
        <v>2</v>
      </c>
      <c r="G23" s="12">
        <v>4</v>
      </c>
      <c r="H23" s="12">
        <v>1</v>
      </c>
      <c r="I23" s="12">
        <v>1</v>
      </c>
      <c r="J23" s="12">
        <v>0</v>
      </c>
      <c r="K23" s="11">
        <f t="shared" si="0"/>
        <v>8</v>
      </c>
      <c r="L23" s="11">
        <v>22</v>
      </c>
      <c r="M23" s="13">
        <f t="shared" si="1"/>
        <v>0.36363636363636365</v>
      </c>
      <c r="N23" s="254">
        <f t="shared" si="2"/>
        <v>3.875</v>
      </c>
    </row>
    <row r="24" spans="1:14" s="4" customFormat="1" ht="30.75" hidden="1" thickBot="1">
      <c r="A24" s="31" t="s">
        <v>53</v>
      </c>
      <c r="B24" s="58">
        <v>1</v>
      </c>
      <c r="C24" s="58" t="s">
        <v>10</v>
      </c>
      <c r="D24" s="23" t="s">
        <v>37</v>
      </c>
      <c r="E24" s="23"/>
      <c r="F24" s="12">
        <v>2</v>
      </c>
      <c r="G24" s="12">
        <v>4</v>
      </c>
      <c r="H24" s="12">
        <v>1</v>
      </c>
      <c r="I24" s="12">
        <v>1</v>
      </c>
      <c r="J24" s="12">
        <v>0</v>
      </c>
      <c r="K24" s="11">
        <f t="shared" si="0"/>
        <v>8</v>
      </c>
      <c r="L24" s="11">
        <v>22</v>
      </c>
      <c r="M24" s="13">
        <f t="shared" si="1"/>
        <v>0.36363636363636365</v>
      </c>
      <c r="N24" s="254">
        <f t="shared" si="2"/>
        <v>3.875</v>
      </c>
    </row>
    <row r="25" spans="1:14" s="4" customFormat="1" ht="15.75" hidden="1" thickBot="1">
      <c r="A25" s="31" t="s">
        <v>53</v>
      </c>
      <c r="B25" s="58">
        <v>1</v>
      </c>
      <c r="C25" s="58" t="s">
        <v>11</v>
      </c>
      <c r="D25" s="24" t="s">
        <v>39</v>
      </c>
      <c r="E25" s="24"/>
      <c r="F25" s="12">
        <v>3</v>
      </c>
      <c r="G25" s="12">
        <v>3</v>
      </c>
      <c r="H25" s="12">
        <v>1</v>
      </c>
      <c r="I25" s="12">
        <v>1</v>
      </c>
      <c r="J25" s="12">
        <v>0</v>
      </c>
      <c r="K25" s="11">
        <f t="shared" si="0"/>
        <v>8</v>
      </c>
      <c r="L25" s="11">
        <v>22</v>
      </c>
      <c r="M25" s="13">
        <f t="shared" si="1"/>
        <v>0.36363636363636365</v>
      </c>
      <c r="N25" s="254">
        <f t="shared" si="2"/>
        <v>4</v>
      </c>
    </row>
    <row r="26" spans="1:14" s="4" customFormat="1" ht="15.75" hidden="1" thickBot="1">
      <c r="A26" s="31" t="s">
        <v>53</v>
      </c>
      <c r="B26" s="58">
        <v>1</v>
      </c>
      <c r="C26" s="58" t="s">
        <v>12</v>
      </c>
      <c r="D26" s="24" t="s">
        <v>38</v>
      </c>
      <c r="E26" s="24"/>
      <c r="F26" s="12">
        <v>2</v>
      </c>
      <c r="G26" s="12">
        <v>2</v>
      </c>
      <c r="H26" s="12">
        <v>3</v>
      </c>
      <c r="I26" s="12">
        <v>1</v>
      </c>
      <c r="J26" s="12">
        <v>0</v>
      </c>
      <c r="K26" s="11">
        <f t="shared" si="0"/>
        <v>8</v>
      </c>
      <c r="L26" s="11">
        <v>22</v>
      </c>
      <c r="M26" s="13">
        <f t="shared" si="1"/>
        <v>0.36363636363636365</v>
      </c>
      <c r="N26" s="254">
        <f t="shared" si="2"/>
        <v>3.625</v>
      </c>
    </row>
    <row r="27" spans="1:14" s="4" customFormat="1" ht="15.75" hidden="1" thickBot="1">
      <c r="A27" s="31" t="s">
        <v>53</v>
      </c>
      <c r="B27" s="58">
        <v>1</v>
      </c>
      <c r="C27" s="58" t="s">
        <v>13</v>
      </c>
      <c r="D27" s="23" t="s">
        <v>40</v>
      </c>
      <c r="E27" s="23"/>
      <c r="F27" s="12">
        <v>3</v>
      </c>
      <c r="G27" s="12">
        <v>2</v>
      </c>
      <c r="H27" s="12">
        <v>2</v>
      </c>
      <c r="I27" s="12">
        <v>1</v>
      </c>
      <c r="J27" s="12">
        <v>0</v>
      </c>
      <c r="K27" s="11">
        <f t="shared" si="0"/>
        <v>8</v>
      </c>
      <c r="L27" s="11">
        <v>22</v>
      </c>
      <c r="M27" s="13">
        <f t="shared" si="1"/>
        <v>0.36363636363636365</v>
      </c>
      <c r="N27" s="254">
        <f t="shared" si="2"/>
        <v>3.875</v>
      </c>
    </row>
    <row r="28" spans="1:14" s="4" customFormat="1" ht="15.75" hidden="1" thickBot="1">
      <c r="A28" s="31" t="s">
        <v>53</v>
      </c>
      <c r="B28" s="58">
        <v>1</v>
      </c>
      <c r="C28" s="58" t="s">
        <v>15</v>
      </c>
      <c r="D28" s="24" t="s">
        <v>41</v>
      </c>
      <c r="E28" s="24"/>
      <c r="F28" s="12">
        <v>2</v>
      </c>
      <c r="G28" s="12">
        <v>2</v>
      </c>
      <c r="H28" s="12">
        <v>3</v>
      </c>
      <c r="I28" s="12">
        <v>1</v>
      </c>
      <c r="J28" s="12">
        <v>0</v>
      </c>
      <c r="K28" s="11">
        <f t="shared" si="0"/>
        <v>8</v>
      </c>
      <c r="L28" s="11">
        <v>22</v>
      </c>
      <c r="M28" s="13">
        <f t="shared" si="1"/>
        <v>0.36363636363636365</v>
      </c>
      <c r="N28" s="254">
        <f t="shared" si="2"/>
        <v>3.625</v>
      </c>
    </row>
    <row r="29" spans="1:14" s="4" customFormat="1" ht="15.75" hidden="1" thickBot="1">
      <c r="A29" s="31" t="s">
        <v>53</v>
      </c>
      <c r="B29" s="493">
        <v>1</v>
      </c>
      <c r="C29" s="493" t="s">
        <v>16</v>
      </c>
      <c r="D29" s="494" t="s">
        <v>43</v>
      </c>
      <c r="E29" s="24"/>
      <c r="F29" s="495">
        <v>2</v>
      </c>
      <c r="G29" s="495">
        <v>2</v>
      </c>
      <c r="H29" s="495">
        <v>2</v>
      </c>
      <c r="I29" s="495">
        <v>1</v>
      </c>
      <c r="J29" s="495">
        <v>0</v>
      </c>
      <c r="K29" s="496">
        <f t="shared" si="0"/>
        <v>7</v>
      </c>
      <c r="L29" s="496">
        <v>22</v>
      </c>
      <c r="M29" s="452">
        <f t="shared" si="1"/>
        <v>0.31818181818181818</v>
      </c>
      <c r="N29" s="271">
        <f t="shared" si="2"/>
        <v>3.7142857142857144</v>
      </c>
    </row>
    <row r="30" spans="1:14" s="4" customFormat="1" ht="15.75" hidden="1" thickBot="1">
      <c r="A30" s="31" t="s">
        <v>53</v>
      </c>
      <c r="B30" s="78">
        <v>1</v>
      </c>
      <c r="C30" s="78" t="s">
        <v>17</v>
      </c>
      <c r="D30" s="40" t="s">
        <v>45</v>
      </c>
      <c r="E30" s="40"/>
      <c r="F30" s="41">
        <v>5</v>
      </c>
      <c r="G30" s="41">
        <v>0</v>
      </c>
      <c r="H30" s="41">
        <v>1</v>
      </c>
      <c r="I30" s="41">
        <v>1</v>
      </c>
      <c r="J30" s="41">
        <v>1</v>
      </c>
      <c r="K30" s="66">
        <f t="shared" si="0"/>
        <v>8</v>
      </c>
      <c r="L30" s="66">
        <v>22</v>
      </c>
      <c r="M30" s="67">
        <f t="shared" si="1"/>
        <v>0.36363636363636365</v>
      </c>
      <c r="N30" s="254">
        <f t="shared" si="2"/>
        <v>3.875</v>
      </c>
    </row>
    <row r="31" spans="1:14" s="4" customFormat="1" ht="15.75" hidden="1" thickBot="1">
      <c r="A31" s="31" t="s">
        <v>53</v>
      </c>
      <c r="B31" s="72">
        <v>1</v>
      </c>
      <c r="C31" s="72" t="s">
        <v>18</v>
      </c>
      <c r="D31" s="73" t="s">
        <v>46</v>
      </c>
      <c r="E31" s="73"/>
      <c r="F31" s="74">
        <v>5</v>
      </c>
      <c r="G31" s="74">
        <v>1</v>
      </c>
      <c r="H31" s="74">
        <v>0</v>
      </c>
      <c r="I31" s="74">
        <v>1</v>
      </c>
      <c r="J31" s="74">
        <v>1</v>
      </c>
      <c r="K31" s="75">
        <f t="shared" si="0"/>
        <v>8</v>
      </c>
      <c r="L31" s="75">
        <v>22</v>
      </c>
      <c r="M31" s="76">
        <f t="shared" si="1"/>
        <v>0.36363636363636365</v>
      </c>
      <c r="N31" s="254">
        <f t="shared" si="2"/>
        <v>4</v>
      </c>
    </row>
    <row r="32" spans="1:14" s="4" customFormat="1" ht="18" hidden="1" thickBot="1">
      <c r="A32" s="48" t="s">
        <v>53</v>
      </c>
      <c r="B32" s="500">
        <v>2</v>
      </c>
      <c r="C32" s="500" t="s">
        <v>0</v>
      </c>
      <c r="D32" s="508" t="s">
        <v>32</v>
      </c>
      <c r="E32" s="61" t="s">
        <v>42</v>
      </c>
      <c r="F32" s="502">
        <v>1</v>
      </c>
      <c r="G32" s="502">
        <v>1</v>
      </c>
      <c r="H32" s="502">
        <v>2</v>
      </c>
      <c r="I32" s="502">
        <v>0</v>
      </c>
      <c r="J32" s="502">
        <v>0</v>
      </c>
      <c r="K32" s="503">
        <f t="shared" si="0"/>
        <v>4</v>
      </c>
      <c r="L32" s="503">
        <v>10</v>
      </c>
      <c r="M32" s="451">
        <f t="shared" si="1"/>
        <v>0.4</v>
      </c>
      <c r="N32" s="271">
        <f t="shared" si="2"/>
        <v>3.75</v>
      </c>
    </row>
    <row r="33" spans="1:14" s="4" customFormat="1" ht="18" hidden="1" thickBot="1">
      <c r="A33" s="31" t="s">
        <v>53</v>
      </c>
      <c r="B33" s="58">
        <v>2</v>
      </c>
      <c r="C33" s="58" t="s">
        <v>1</v>
      </c>
      <c r="D33" s="59" t="s">
        <v>34</v>
      </c>
      <c r="E33" s="59"/>
      <c r="F33" s="12">
        <v>2</v>
      </c>
      <c r="G33" s="12">
        <v>1</v>
      </c>
      <c r="H33" s="12">
        <v>2</v>
      </c>
      <c r="I33" s="12">
        <v>1</v>
      </c>
      <c r="J33" s="12">
        <v>0</v>
      </c>
      <c r="K33" s="11">
        <f t="shared" si="0"/>
        <v>6</v>
      </c>
      <c r="L33" s="11">
        <v>10</v>
      </c>
      <c r="M33" s="13">
        <f t="shared" si="1"/>
        <v>0.6</v>
      </c>
      <c r="N33" s="254">
        <f t="shared" si="2"/>
        <v>3.6666666666666665</v>
      </c>
    </row>
    <row r="34" spans="1:14" s="4" customFormat="1" ht="18" hidden="1" thickBot="1">
      <c r="A34" s="31" t="s">
        <v>53</v>
      </c>
      <c r="B34" s="58">
        <v>2</v>
      </c>
      <c r="C34" s="58" t="s">
        <v>6</v>
      </c>
      <c r="D34" s="59" t="s">
        <v>33</v>
      </c>
      <c r="E34" s="59"/>
      <c r="F34" s="12">
        <v>0</v>
      </c>
      <c r="G34" s="12">
        <v>3</v>
      </c>
      <c r="H34" s="12">
        <v>2</v>
      </c>
      <c r="I34" s="12">
        <v>1</v>
      </c>
      <c r="J34" s="12">
        <v>0</v>
      </c>
      <c r="K34" s="11">
        <f t="shared" si="0"/>
        <v>6</v>
      </c>
      <c r="L34" s="11">
        <v>10</v>
      </c>
      <c r="M34" s="13">
        <f t="shared" si="1"/>
        <v>0.6</v>
      </c>
      <c r="N34" s="254">
        <f t="shared" si="2"/>
        <v>3.3333333333333335</v>
      </c>
    </row>
    <row r="35" spans="1:14" s="4" customFormat="1" ht="15.75" hidden="1" thickBot="1">
      <c r="A35" s="31" t="s">
        <v>53</v>
      </c>
      <c r="B35" s="493">
        <v>2</v>
      </c>
      <c r="C35" s="493" t="s">
        <v>7</v>
      </c>
      <c r="D35" s="514" t="s">
        <v>35</v>
      </c>
      <c r="E35" s="24"/>
      <c r="F35" s="495">
        <v>1</v>
      </c>
      <c r="G35" s="495">
        <v>1</v>
      </c>
      <c r="H35" s="495">
        <v>2</v>
      </c>
      <c r="I35" s="495">
        <v>2</v>
      </c>
      <c r="J35" s="495">
        <v>0</v>
      </c>
      <c r="K35" s="496">
        <f t="shared" si="0"/>
        <v>6</v>
      </c>
      <c r="L35" s="496">
        <v>10</v>
      </c>
      <c r="M35" s="452">
        <f t="shared" si="1"/>
        <v>0.6</v>
      </c>
      <c r="N35" s="271">
        <f t="shared" si="2"/>
        <v>3.1666666666666665</v>
      </c>
    </row>
    <row r="36" spans="1:14" s="4" customFormat="1" ht="15.75" hidden="1" thickBot="1">
      <c r="A36" s="31" t="s">
        <v>53</v>
      </c>
      <c r="B36" s="58">
        <v>2</v>
      </c>
      <c r="C36" s="58" t="s">
        <v>8</v>
      </c>
      <c r="D36" s="23" t="s">
        <v>36</v>
      </c>
      <c r="E36" s="23"/>
      <c r="F36" s="12">
        <v>0</v>
      </c>
      <c r="G36" s="12">
        <v>2</v>
      </c>
      <c r="H36" s="12">
        <v>2</v>
      </c>
      <c r="I36" s="12">
        <v>0</v>
      </c>
      <c r="J36" s="12">
        <v>1</v>
      </c>
      <c r="K36" s="11">
        <f t="shared" ref="K36:K67" si="3">SUM(F36:J36)</f>
        <v>5</v>
      </c>
      <c r="L36" s="11">
        <v>10</v>
      </c>
      <c r="M36" s="13">
        <f t="shared" ref="M36:M67" si="4">K36/L36</f>
        <v>0.5</v>
      </c>
      <c r="N36" s="254">
        <f t="shared" si="2"/>
        <v>3</v>
      </c>
    </row>
    <row r="37" spans="1:14" s="4" customFormat="1" ht="30.75" hidden="1" thickBot="1">
      <c r="A37" s="31" t="s">
        <v>53</v>
      </c>
      <c r="B37" s="58">
        <v>2</v>
      </c>
      <c r="C37" s="58" t="s">
        <v>9</v>
      </c>
      <c r="D37" s="23" t="s">
        <v>44</v>
      </c>
      <c r="E37" s="23"/>
      <c r="F37" s="12">
        <v>1</v>
      </c>
      <c r="G37" s="12">
        <v>2</v>
      </c>
      <c r="H37" s="12">
        <v>2</v>
      </c>
      <c r="I37" s="12">
        <v>0</v>
      </c>
      <c r="J37" s="12">
        <v>0</v>
      </c>
      <c r="K37" s="11">
        <f t="shared" si="3"/>
        <v>5</v>
      </c>
      <c r="L37" s="11">
        <v>10</v>
      </c>
      <c r="M37" s="13">
        <f t="shared" si="4"/>
        <v>0.5</v>
      </c>
      <c r="N37" s="254">
        <f t="shared" si="2"/>
        <v>3.8</v>
      </c>
    </row>
    <row r="38" spans="1:14" s="4" customFormat="1" ht="30.75" hidden="1" thickBot="1">
      <c r="A38" s="31" t="s">
        <v>53</v>
      </c>
      <c r="B38" s="58">
        <v>2</v>
      </c>
      <c r="C38" s="58" t="s">
        <v>10</v>
      </c>
      <c r="D38" s="23" t="s">
        <v>37</v>
      </c>
      <c r="E38" s="23"/>
      <c r="F38" s="12">
        <v>0</v>
      </c>
      <c r="G38" s="12">
        <v>2</v>
      </c>
      <c r="H38" s="12">
        <v>4</v>
      </c>
      <c r="I38" s="12">
        <v>0</v>
      </c>
      <c r="J38" s="12">
        <v>0</v>
      </c>
      <c r="K38" s="11">
        <f t="shared" si="3"/>
        <v>6</v>
      </c>
      <c r="L38" s="11">
        <v>10</v>
      </c>
      <c r="M38" s="13">
        <f t="shared" si="4"/>
        <v>0.6</v>
      </c>
      <c r="N38" s="254">
        <f t="shared" si="2"/>
        <v>3.3333333333333335</v>
      </c>
    </row>
    <row r="39" spans="1:14" s="4" customFormat="1" ht="15.75" hidden="1" thickBot="1">
      <c r="A39" s="31" t="s">
        <v>53</v>
      </c>
      <c r="B39" s="58">
        <v>2</v>
      </c>
      <c r="C39" s="58" t="s">
        <v>11</v>
      </c>
      <c r="D39" s="24" t="s">
        <v>39</v>
      </c>
      <c r="E39" s="24"/>
      <c r="F39" s="12">
        <v>1</v>
      </c>
      <c r="G39" s="12">
        <v>1</v>
      </c>
      <c r="H39" s="12">
        <v>3</v>
      </c>
      <c r="I39" s="12">
        <v>1</v>
      </c>
      <c r="J39" s="12">
        <v>0</v>
      </c>
      <c r="K39" s="11">
        <f t="shared" si="3"/>
        <v>6</v>
      </c>
      <c r="L39" s="11">
        <v>10</v>
      </c>
      <c r="M39" s="13">
        <f t="shared" si="4"/>
        <v>0.6</v>
      </c>
      <c r="N39" s="254">
        <f t="shared" si="2"/>
        <v>3.3333333333333335</v>
      </c>
    </row>
    <row r="40" spans="1:14" s="4" customFormat="1" ht="15.75" hidden="1" thickBot="1">
      <c r="A40" s="31" t="s">
        <v>53</v>
      </c>
      <c r="B40" s="58">
        <v>2</v>
      </c>
      <c r="C40" s="58" t="s">
        <v>12</v>
      </c>
      <c r="D40" s="24" t="s">
        <v>38</v>
      </c>
      <c r="E40" s="24"/>
      <c r="F40" s="12">
        <v>0</v>
      </c>
      <c r="G40" s="12">
        <v>2</v>
      </c>
      <c r="H40" s="12">
        <v>3</v>
      </c>
      <c r="I40" s="12">
        <v>0</v>
      </c>
      <c r="J40" s="12">
        <v>1</v>
      </c>
      <c r="K40" s="11">
        <f t="shared" si="3"/>
        <v>6</v>
      </c>
      <c r="L40" s="11">
        <v>10</v>
      </c>
      <c r="M40" s="13">
        <f t="shared" si="4"/>
        <v>0.6</v>
      </c>
      <c r="N40" s="254">
        <f t="shared" si="2"/>
        <v>3</v>
      </c>
    </row>
    <row r="41" spans="1:14" s="4" customFormat="1" ht="15.75" hidden="1" thickBot="1">
      <c r="A41" s="31" t="s">
        <v>53</v>
      </c>
      <c r="B41" s="58">
        <v>2</v>
      </c>
      <c r="C41" s="58" t="s">
        <v>13</v>
      </c>
      <c r="D41" s="23" t="s">
        <v>40</v>
      </c>
      <c r="E41" s="23"/>
      <c r="F41" s="12">
        <v>1</v>
      </c>
      <c r="G41" s="12">
        <v>1</v>
      </c>
      <c r="H41" s="12">
        <v>3</v>
      </c>
      <c r="I41" s="12">
        <v>0</v>
      </c>
      <c r="J41" s="12">
        <v>1</v>
      </c>
      <c r="K41" s="11">
        <f t="shared" si="3"/>
        <v>6</v>
      </c>
      <c r="L41" s="11">
        <v>10</v>
      </c>
      <c r="M41" s="13">
        <f t="shared" si="4"/>
        <v>0.6</v>
      </c>
      <c r="N41" s="254">
        <f t="shared" si="2"/>
        <v>3.1666666666666665</v>
      </c>
    </row>
    <row r="42" spans="1:14" s="4" customFormat="1" ht="15.75" hidden="1" thickBot="1">
      <c r="A42" s="31" t="s">
        <v>53</v>
      </c>
      <c r="B42" s="58">
        <v>2</v>
      </c>
      <c r="C42" s="58" t="s">
        <v>15</v>
      </c>
      <c r="D42" s="24" t="s">
        <v>41</v>
      </c>
      <c r="E42" s="24"/>
      <c r="F42" s="12">
        <v>0</v>
      </c>
      <c r="G42" s="12">
        <v>2</v>
      </c>
      <c r="H42" s="12">
        <v>2</v>
      </c>
      <c r="I42" s="12">
        <v>0</v>
      </c>
      <c r="J42" s="12">
        <v>1</v>
      </c>
      <c r="K42" s="11">
        <f t="shared" si="3"/>
        <v>5</v>
      </c>
      <c r="L42" s="11">
        <v>10</v>
      </c>
      <c r="M42" s="13">
        <f t="shared" si="4"/>
        <v>0.5</v>
      </c>
      <c r="N42" s="254">
        <f t="shared" si="2"/>
        <v>3</v>
      </c>
    </row>
    <row r="43" spans="1:14" s="4" customFormat="1" ht="15.75" hidden="1" thickBot="1">
      <c r="A43" s="31" t="s">
        <v>53</v>
      </c>
      <c r="B43" s="493">
        <v>2</v>
      </c>
      <c r="C43" s="493" t="s">
        <v>16</v>
      </c>
      <c r="D43" s="494" t="s">
        <v>43</v>
      </c>
      <c r="E43" s="24"/>
      <c r="F43" s="495">
        <v>2</v>
      </c>
      <c r="G43" s="495">
        <v>1</v>
      </c>
      <c r="H43" s="495">
        <v>2</v>
      </c>
      <c r="I43" s="495">
        <v>0</v>
      </c>
      <c r="J43" s="495">
        <v>0</v>
      </c>
      <c r="K43" s="496">
        <f t="shared" si="3"/>
        <v>5</v>
      </c>
      <c r="L43" s="496">
        <v>10</v>
      </c>
      <c r="M43" s="452">
        <f t="shared" si="4"/>
        <v>0.5</v>
      </c>
      <c r="N43" s="271">
        <f t="shared" si="2"/>
        <v>4</v>
      </c>
    </row>
    <row r="44" spans="1:14" s="4" customFormat="1" ht="15.75" hidden="1" thickBot="1">
      <c r="A44" s="31" t="s">
        <v>53</v>
      </c>
      <c r="B44" s="78">
        <v>2</v>
      </c>
      <c r="C44" s="78" t="s">
        <v>17</v>
      </c>
      <c r="D44" s="40" t="s">
        <v>45</v>
      </c>
      <c r="E44" s="40"/>
      <c r="F44" s="41">
        <v>2</v>
      </c>
      <c r="G44" s="41">
        <v>0</v>
      </c>
      <c r="H44" s="41">
        <v>0</v>
      </c>
      <c r="I44" s="41">
        <v>2</v>
      </c>
      <c r="J44" s="41">
        <v>2</v>
      </c>
      <c r="K44" s="66">
        <f t="shared" si="3"/>
        <v>6</v>
      </c>
      <c r="L44" s="66">
        <v>10</v>
      </c>
      <c r="M44" s="67">
        <f t="shared" si="4"/>
        <v>0.6</v>
      </c>
      <c r="N44" s="254">
        <f t="shared" si="2"/>
        <v>2.6666666666666665</v>
      </c>
    </row>
    <row r="45" spans="1:14" s="4" customFormat="1" ht="15.75" hidden="1" thickBot="1">
      <c r="A45" s="31" t="s">
        <v>53</v>
      </c>
      <c r="B45" s="72">
        <v>2</v>
      </c>
      <c r="C45" s="72" t="s">
        <v>18</v>
      </c>
      <c r="D45" s="73" t="s">
        <v>46</v>
      </c>
      <c r="E45" s="73"/>
      <c r="F45" s="74">
        <v>2</v>
      </c>
      <c r="G45" s="74">
        <v>0</v>
      </c>
      <c r="H45" s="74">
        <v>0</v>
      </c>
      <c r="I45" s="74">
        <v>3</v>
      </c>
      <c r="J45" s="74">
        <v>1</v>
      </c>
      <c r="K45" s="75">
        <f t="shared" si="3"/>
        <v>6</v>
      </c>
      <c r="L45" s="75">
        <v>10</v>
      </c>
      <c r="M45" s="76">
        <f t="shared" si="4"/>
        <v>0.6</v>
      </c>
      <c r="N45" s="254">
        <f t="shared" si="2"/>
        <v>2.8333333333333335</v>
      </c>
    </row>
    <row r="46" spans="1:14" s="4" customFormat="1" ht="18" hidden="1" thickBot="1">
      <c r="A46" s="48" t="s">
        <v>53</v>
      </c>
      <c r="B46" s="500">
        <v>3</v>
      </c>
      <c r="C46" s="500" t="s">
        <v>0</v>
      </c>
      <c r="D46" s="508" t="s">
        <v>32</v>
      </c>
      <c r="E46" s="61" t="s">
        <v>42</v>
      </c>
      <c r="F46" s="502">
        <v>0</v>
      </c>
      <c r="G46" s="502">
        <v>1</v>
      </c>
      <c r="H46" s="502">
        <v>0</v>
      </c>
      <c r="I46" s="502">
        <v>0</v>
      </c>
      <c r="J46" s="502">
        <v>0</v>
      </c>
      <c r="K46" s="503">
        <f t="shared" si="3"/>
        <v>1</v>
      </c>
      <c r="L46" s="503">
        <v>12</v>
      </c>
      <c r="M46" s="451">
        <f t="shared" si="4"/>
        <v>8.3333333333333329E-2</v>
      </c>
      <c r="N46" s="271">
        <f t="shared" si="2"/>
        <v>4</v>
      </c>
    </row>
    <row r="47" spans="1:14" s="4" customFormat="1" ht="18" hidden="1" thickBot="1">
      <c r="A47" s="31" t="s">
        <v>53</v>
      </c>
      <c r="B47" s="58">
        <v>3</v>
      </c>
      <c r="C47" s="58" t="s">
        <v>1</v>
      </c>
      <c r="D47" s="59" t="s">
        <v>34</v>
      </c>
      <c r="E47" s="59"/>
      <c r="F47" s="12">
        <v>0</v>
      </c>
      <c r="G47" s="12">
        <v>1</v>
      </c>
      <c r="H47" s="12">
        <v>0</v>
      </c>
      <c r="I47" s="12">
        <v>0</v>
      </c>
      <c r="J47" s="12">
        <v>0</v>
      </c>
      <c r="K47" s="11">
        <f t="shared" si="3"/>
        <v>1</v>
      </c>
      <c r="L47" s="11">
        <v>12</v>
      </c>
      <c r="M47" s="13">
        <f t="shared" si="4"/>
        <v>8.3333333333333329E-2</v>
      </c>
      <c r="N47" s="254">
        <f t="shared" si="2"/>
        <v>4</v>
      </c>
    </row>
    <row r="48" spans="1:14" s="4" customFormat="1" ht="18" hidden="1" thickBot="1">
      <c r="A48" s="31" t="s">
        <v>53</v>
      </c>
      <c r="B48" s="58">
        <v>3</v>
      </c>
      <c r="C48" s="58" t="s">
        <v>6</v>
      </c>
      <c r="D48" s="59" t="s">
        <v>33</v>
      </c>
      <c r="E48" s="59"/>
      <c r="F48" s="12">
        <v>0</v>
      </c>
      <c r="G48" s="12">
        <v>1</v>
      </c>
      <c r="H48" s="12">
        <v>0</v>
      </c>
      <c r="I48" s="12">
        <v>0</v>
      </c>
      <c r="J48" s="12">
        <v>0</v>
      </c>
      <c r="K48" s="11">
        <f t="shared" si="3"/>
        <v>1</v>
      </c>
      <c r="L48" s="11">
        <v>12</v>
      </c>
      <c r="M48" s="13">
        <f t="shared" si="4"/>
        <v>8.3333333333333329E-2</v>
      </c>
      <c r="N48" s="254">
        <f t="shared" si="2"/>
        <v>4</v>
      </c>
    </row>
    <row r="49" spans="1:14" s="4" customFormat="1" ht="15.75" hidden="1" thickBot="1">
      <c r="A49" s="31" t="s">
        <v>53</v>
      </c>
      <c r="B49" s="493">
        <v>3</v>
      </c>
      <c r="C49" s="493" t="s">
        <v>7</v>
      </c>
      <c r="D49" s="514" t="s">
        <v>35</v>
      </c>
      <c r="E49" s="24"/>
      <c r="F49" s="495">
        <v>0</v>
      </c>
      <c r="G49" s="495">
        <v>1</v>
      </c>
      <c r="H49" s="495">
        <v>0</v>
      </c>
      <c r="I49" s="495">
        <v>0</v>
      </c>
      <c r="J49" s="495">
        <v>0</v>
      </c>
      <c r="K49" s="496">
        <f t="shared" si="3"/>
        <v>1</v>
      </c>
      <c r="L49" s="496">
        <v>12</v>
      </c>
      <c r="M49" s="452">
        <f t="shared" si="4"/>
        <v>8.3333333333333329E-2</v>
      </c>
      <c r="N49" s="271">
        <f t="shared" si="2"/>
        <v>4</v>
      </c>
    </row>
    <row r="50" spans="1:14" s="4" customFormat="1" ht="15.75" hidden="1" thickBot="1">
      <c r="A50" s="31" t="s">
        <v>53</v>
      </c>
      <c r="B50" s="58">
        <v>3</v>
      </c>
      <c r="C50" s="58" t="s">
        <v>8</v>
      </c>
      <c r="D50" s="23" t="s">
        <v>36</v>
      </c>
      <c r="E50" s="23"/>
      <c r="F50" s="12">
        <v>0</v>
      </c>
      <c r="G50" s="12">
        <v>1</v>
      </c>
      <c r="H50" s="12">
        <v>0</v>
      </c>
      <c r="I50" s="12">
        <v>0</v>
      </c>
      <c r="J50" s="12">
        <v>0</v>
      </c>
      <c r="K50" s="11">
        <f t="shared" si="3"/>
        <v>1</v>
      </c>
      <c r="L50" s="11">
        <v>12</v>
      </c>
      <c r="M50" s="13">
        <f t="shared" si="4"/>
        <v>8.3333333333333329E-2</v>
      </c>
      <c r="N50" s="254">
        <f t="shared" si="2"/>
        <v>4</v>
      </c>
    </row>
    <row r="51" spans="1:14" s="4" customFormat="1" ht="30.75" hidden="1" thickBot="1">
      <c r="A51" s="31" t="s">
        <v>53</v>
      </c>
      <c r="B51" s="58">
        <v>3</v>
      </c>
      <c r="C51" s="58" t="s">
        <v>9</v>
      </c>
      <c r="D51" s="23" t="s">
        <v>44</v>
      </c>
      <c r="E51" s="23"/>
      <c r="F51" s="12">
        <v>0</v>
      </c>
      <c r="G51" s="12">
        <v>1</v>
      </c>
      <c r="H51" s="12">
        <v>0</v>
      </c>
      <c r="I51" s="12">
        <v>0</v>
      </c>
      <c r="J51" s="12">
        <v>0</v>
      </c>
      <c r="K51" s="11">
        <f t="shared" si="3"/>
        <v>1</v>
      </c>
      <c r="L51" s="11">
        <v>12</v>
      </c>
      <c r="M51" s="13">
        <f t="shared" si="4"/>
        <v>8.3333333333333329E-2</v>
      </c>
      <c r="N51" s="254">
        <f t="shared" si="2"/>
        <v>4</v>
      </c>
    </row>
    <row r="52" spans="1:14" s="4" customFormat="1" ht="30.75" hidden="1" thickBot="1">
      <c r="A52" s="31" t="s">
        <v>53</v>
      </c>
      <c r="B52" s="58">
        <v>3</v>
      </c>
      <c r="C52" s="58" t="s">
        <v>10</v>
      </c>
      <c r="D52" s="23" t="s">
        <v>37</v>
      </c>
      <c r="E52" s="23"/>
      <c r="F52" s="12">
        <v>0</v>
      </c>
      <c r="G52" s="12">
        <v>1</v>
      </c>
      <c r="H52" s="12">
        <v>0</v>
      </c>
      <c r="I52" s="12">
        <v>0</v>
      </c>
      <c r="J52" s="12">
        <v>0</v>
      </c>
      <c r="K52" s="11">
        <f t="shared" si="3"/>
        <v>1</v>
      </c>
      <c r="L52" s="11">
        <v>12</v>
      </c>
      <c r="M52" s="13">
        <f t="shared" si="4"/>
        <v>8.3333333333333329E-2</v>
      </c>
      <c r="N52" s="254">
        <f t="shared" si="2"/>
        <v>4</v>
      </c>
    </row>
    <row r="53" spans="1:14" s="4" customFormat="1" ht="15.75" hidden="1" thickBot="1">
      <c r="A53" s="31" t="s">
        <v>53</v>
      </c>
      <c r="B53" s="58">
        <v>3</v>
      </c>
      <c r="C53" s="58" t="s">
        <v>11</v>
      </c>
      <c r="D53" s="24" t="s">
        <v>39</v>
      </c>
      <c r="E53" s="24"/>
      <c r="F53" s="12">
        <v>0</v>
      </c>
      <c r="G53" s="12">
        <v>1</v>
      </c>
      <c r="H53" s="12">
        <v>0</v>
      </c>
      <c r="I53" s="12">
        <v>0</v>
      </c>
      <c r="J53" s="12">
        <v>0</v>
      </c>
      <c r="K53" s="11">
        <f t="shared" si="3"/>
        <v>1</v>
      </c>
      <c r="L53" s="11">
        <v>12</v>
      </c>
      <c r="M53" s="13">
        <f t="shared" si="4"/>
        <v>8.3333333333333329E-2</v>
      </c>
      <c r="N53" s="254">
        <f t="shared" si="2"/>
        <v>4</v>
      </c>
    </row>
    <row r="54" spans="1:14" s="4" customFormat="1" ht="15.75" hidden="1" thickBot="1">
      <c r="A54" s="31" t="s">
        <v>53</v>
      </c>
      <c r="B54" s="58">
        <v>3</v>
      </c>
      <c r="C54" s="58" t="s">
        <v>12</v>
      </c>
      <c r="D54" s="24" t="s">
        <v>38</v>
      </c>
      <c r="E54" s="24"/>
      <c r="F54" s="12">
        <v>0</v>
      </c>
      <c r="G54" s="12">
        <v>1</v>
      </c>
      <c r="H54" s="12">
        <v>0</v>
      </c>
      <c r="I54" s="12">
        <v>0</v>
      </c>
      <c r="J54" s="12">
        <v>0</v>
      </c>
      <c r="K54" s="11">
        <f t="shared" si="3"/>
        <v>1</v>
      </c>
      <c r="L54" s="11">
        <v>12</v>
      </c>
      <c r="M54" s="13">
        <f t="shared" si="4"/>
        <v>8.3333333333333329E-2</v>
      </c>
      <c r="N54" s="254">
        <f t="shared" si="2"/>
        <v>4</v>
      </c>
    </row>
    <row r="55" spans="1:14" s="4" customFormat="1" ht="15.75" hidden="1" thickBot="1">
      <c r="A55" s="31" t="s">
        <v>53</v>
      </c>
      <c r="B55" s="58">
        <v>3</v>
      </c>
      <c r="C55" s="58" t="s">
        <v>13</v>
      </c>
      <c r="D55" s="23" t="s">
        <v>40</v>
      </c>
      <c r="E55" s="23"/>
      <c r="F55" s="12">
        <v>1</v>
      </c>
      <c r="G55" s="12">
        <v>0</v>
      </c>
      <c r="H55" s="12">
        <v>0</v>
      </c>
      <c r="I55" s="12">
        <v>0</v>
      </c>
      <c r="J55" s="12">
        <v>0</v>
      </c>
      <c r="K55" s="11">
        <f t="shared" si="3"/>
        <v>1</v>
      </c>
      <c r="L55" s="11">
        <v>12</v>
      </c>
      <c r="M55" s="13">
        <f t="shared" si="4"/>
        <v>8.3333333333333329E-2</v>
      </c>
      <c r="N55" s="254">
        <f t="shared" si="2"/>
        <v>5</v>
      </c>
    </row>
    <row r="56" spans="1:14" s="4" customFormat="1" ht="15.75" hidden="1" thickBot="1">
      <c r="A56" s="31" t="s">
        <v>53</v>
      </c>
      <c r="B56" s="58">
        <v>3</v>
      </c>
      <c r="C56" s="58" t="s">
        <v>15</v>
      </c>
      <c r="D56" s="24" t="s">
        <v>41</v>
      </c>
      <c r="E56" s="24"/>
      <c r="F56" s="12">
        <v>0</v>
      </c>
      <c r="G56" s="12">
        <v>1</v>
      </c>
      <c r="H56" s="12">
        <v>0</v>
      </c>
      <c r="I56" s="12">
        <v>0</v>
      </c>
      <c r="J56" s="12">
        <v>0</v>
      </c>
      <c r="K56" s="11">
        <f t="shared" si="3"/>
        <v>1</v>
      </c>
      <c r="L56" s="11">
        <v>12</v>
      </c>
      <c r="M56" s="13">
        <f t="shared" si="4"/>
        <v>8.3333333333333329E-2</v>
      </c>
      <c r="N56" s="254">
        <f t="shared" si="2"/>
        <v>4</v>
      </c>
    </row>
    <row r="57" spans="1:14" s="4" customFormat="1" ht="15.75" hidden="1" thickBot="1">
      <c r="A57" s="31" t="s">
        <v>53</v>
      </c>
      <c r="B57" s="493">
        <v>3</v>
      </c>
      <c r="C57" s="493" t="s">
        <v>16</v>
      </c>
      <c r="D57" s="494" t="s">
        <v>43</v>
      </c>
      <c r="E57" s="24"/>
      <c r="F57" s="495">
        <v>1</v>
      </c>
      <c r="G57" s="495">
        <v>0</v>
      </c>
      <c r="H57" s="495">
        <v>0</v>
      </c>
      <c r="I57" s="495">
        <v>0</v>
      </c>
      <c r="J57" s="495">
        <v>0</v>
      </c>
      <c r="K57" s="496">
        <f t="shared" si="3"/>
        <v>1</v>
      </c>
      <c r="L57" s="496">
        <v>12</v>
      </c>
      <c r="M57" s="452">
        <f t="shared" si="4"/>
        <v>8.3333333333333329E-2</v>
      </c>
      <c r="N57" s="271">
        <f t="shared" si="2"/>
        <v>5</v>
      </c>
    </row>
    <row r="58" spans="1:14" s="4" customFormat="1" ht="15.75" hidden="1" thickBot="1">
      <c r="A58" s="31" t="s">
        <v>53</v>
      </c>
      <c r="B58" s="78">
        <v>3</v>
      </c>
      <c r="C58" s="78" t="s">
        <v>17</v>
      </c>
      <c r="D58" s="40" t="s">
        <v>45</v>
      </c>
      <c r="E58" s="40"/>
      <c r="F58" s="41">
        <v>1</v>
      </c>
      <c r="G58" s="41">
        <v>0</v>
      </c>
      <c r="H58" s="41">
        <v>0</v>
      </c>
      <c r="I58" s="41">
        <v>0</v>
      </c>
      <c r="J58" s="41">
        <v>0</v>
      </c>
      <c r="K58" s="66">
        <f t="shared" si="3"/>
        <v>1</v>
      </c>
      <c r="L58" s="66">
        <v>12</v>
      </c>
      <c r="M58" s="67">
        <f t="shared" si="4"/>
        <v>8.3333333333333329E-2</v>
      </c>
      <c r="N58" s="254">
        <f t="shared" si="2"/>
        <v>5</v>
      </c>
    </row>
    <row r="59" spans="1:14" s="4" customFormat="1" ht="15.75" hidden="1" thickBot="1">
      <c r="A59" s="31" t="s">
        <v>53</v>
      </c>
      <c r="B59" s="72">
        <v>3</v>
      </c>
      <c r="C59" s="72" t="s">
        <v>18</v>
      </c>
      <c r="D59" s="73" t="s">
        <v>46</v>
      </c>
      <c r="E59" s="73"/>
      <c r="F59" s="74">
        <v>1</v>
      </c>
      <c r="G59" s="74">
        <v>0</v>
      </c>
      <c r="H59" s="74">
        <v>0</v>
      </c>
      <c r="I59" s="74">
        <v>0</v>
      </c>
      <c r="J59" s="74">
        <v>0</v>
      </c>
      <c r="K59" s="75">
        <f t="shared" si="3"/>
        <v>1</v>
      </c>
      <c r="L59" s="75">
        <v>12</v>
      </c>
      <c r="M59" s="76">
        <f t="shared" si="4"/>
        <v>8.3333333333333329E-2</v>
      </c>
      <c r="N59" s="254">
        <f t="shared" si="2"/>
        <v>5</v>
      </c>
    </row>
    <row r="60" spans="1:14" s="4" customFormat="1" ht="18" hidden="1" thickBot="1">
      <c r="A60" s="48" t="s">
        <v>53</v>
      </c>
      <c r="B60" s="60">
        <v>4</v>
      </c>
      <c r="C60" s="60" t="s">
        <v>0</v>
      </c>
      <c r="D60" s="61" t="s">
        <v>32</v>
      </c>
      <c r="E60" s="61" t="s">
        <v>42</v>
      </c>
      <c r="F60" s="9">
        <v>0</v>
      </c>
      <c r="G60" s="9">
        <v>0</v>
      </c>
      <c r="H60" s="9">
        <v>0</v>
      </c>
      <c r="I60" s="9">
        <v>0</v>
      </c>
      <c r="J60" s="9">
        <v>0</v>
      </c>
      <c r="K60" s="8">
        <f t="shared" si="3"/>
        <v>0</v>
      </c>
      <c r="L60" s="8">
        <v>9</v>
      </c>
      <c r="M60" s="509">
        <f t="shared" si="4"/>
        <v>0</v>
      </c>
      <c r="N60" s="510" t="e">
        <f t="shared" si="2"/>
        <v>#DIV/0!</v>
      </c>
    </row>
    <row r="61" spans="1:14" s="4" customFormat="1" ht="18" hidden="1" thickBot="1">
      <c r="A61" s="31" t="s">
        <v>53</v>
      </c>
      <c r="B61" s="58">
        <v>4</v>
      </c>
      <c r="C61" s="58" t="s">
        <v>1</v>
      </c>
      <c r="D61" s="59" t="s">
        <v>34</v>
      </c>
      <c r="E61" s="59"/>
      <c r="F61" s="12">
        <v>1</v>
      </c>
      <c r="G61" s="12">
        <v>0</v>
      </c>
      <c r="H61" s="12">
        <v>0</v>
      </c>
      <c r="I61" s="12">
        <v>0</v>
      </c>
      <c r="J61" s="12">
        <v>1</v>
      </c>
      <c r="K61" s="11">
        <f t="shared" si="3"/>
        <v>2</v>
      </c>
      <c r="L61" s="11">
        <v>9</v>
      </c>
      <c r="M61" s="13">
        <f t="shared" si="4"/>
        <v>0.22222222222222221</v>
      </c>
      <c r="N61" s="254">
        <f t="shared" si="2"/>
        <v>3</v>
      </c>
    </row>
    <row r="62" spans="1:14" s="4" customFormat="1" ht="18" hidden="1" thickBot="1">
      <c r="A62" s="31" t="s">
        <v>53</v>
      </c>
      <c r="B62" s="58">
        <v>4</v>
      </c>
      <c r="C62" s="58" t="s">
        <v>6</v>
      </c>
      <c r="D62" s="59" t="s">
        <v>33</v>
      </c>
      <c r="E62" s="59"/>
      <c r="F62" s="12">
        <v>0</v>
      </c>
      <c r="G62" s="12">
        <v>1</v>
      </c>
      <c r="H62" s="12">
        <v>0</v>
      </c>
      <c r="I62" s="12">
        <v>1</v>
      </c>
      <c r="J62" s="12">
        <v>0</v>
      </c>
      <c r="K62" s="11">
        <f t="shared" si="3"/>
        <v>2</v>
      </c>
      <c r="L62" s="11">
        <v>9</v>
      </c>
      <c r="M62" s="13">
        <f t="shared" si="4"/>
        <v>0.22222222222222221</v>
      </c>
      <c r="N62" s="254">
        <f t="shared" si="2"/>
        <v>3</v>
      </c>
    </row>
    <row r="63" spans="1:14" s="4" customFormat="1" ht="15.75" hidden="1" thickBot="1">
      <c r="A63" s="31" t="s">
        <v>53</v>
      </c>
      <c r="B63" s="493">
        <v>4</v>
      </c>
      <c r="C63" s="493" t="s">
        <v>7</v>
      </c>
      <c r="D63" s="514" t="s">
        <v>35</v>
      </c>
      <c r="E63" s="24"/>
      <c r="F63" s="495">
        <v>0</v>
      </c>
      <c r="G63" s="495">
        <v>0</v>
      </c>
      <c r="H63" s="495">
        <v>1</v>
      </c>
      <c r="I63" s="495">
        <v>1</v>
      </c>
      <c r="J63" s="495">
        <v>0</v>
      </c>
      <c r="K63" s="496">
        <f t="shared" si="3"/>
        <v>2</v>
      </c>
      <c r="L63" s="496">
        <v>9</v>
      </c>
      <c r="M63" s="452">
        <f t="shared" si="4"/>
        <v>0.22222222222222221</v>
      </c>
      <c r="N63" s="271">
        <f t="shared" si="2"/>
        <v>2.5</v>
      </c>
    </row>
    <row r="64" spans="1:14" s="4" customFormat="1" ht="15.75" hidden="1" thickBot="1">
      <c r="A64" s="31" t="s">
        <v>53</v>
      </c>
      <c r="B64" s="58">
        <v>4</v>
      </c>
      <c r="C64" s="58" t="s">
        <v>8</v>
      </c>
      <c r="D64" s="23" t="s">
        <v>36</v>
      </c>
      <c r="E64" s="23"/>
      <c r="F64" s="12">
        <v>0</v>
      </c>
      <c r="G64" s="12">
        <v>0</v>
      </c>
      <c r="H64" s="12">
        <v>1</v>
      </c>
      <c r="I64" s="12">
        <v>1</v>
      </c>
      <c r="J64" s="12">
        <v>0</v>
      </c>
      <c r="K64" s="11">
        <f t="shared" si="3"/>
        <v>2</v>
      </c>
      <c r="L64" s="11">
        <v>9</v>
      </c>
      <c r="M64" s="13">
        <f t="shared" si="4"/>
        <v>0.22222222222222221</v>
      </c>
      <c r="N64" s="254">
        <f t="shared" si="2"/>
        <v>2.5</v>
      </c>
    </row>
    <row r="65" spans="1:14" s="4" customFormat="1" ht="30.75" hidden="1" thickBot="1">
      <c r="A65" s="31" t="s">
        <v>53</v>
      </c>
      <c r="B65" s="58">
        <v>4</v>
      </c>
      <c r="C65" s="58" t="s">
        <v>9</v>
      </c>
      <c r="D65" s="23" t="s">
        <v>44</v>
      </c>
      <c r="E65" s="23"/>
      <c r="F65" s="12">
        <v>0</v>
      </c>
      <c r="G65" s="12">
        <v>1</v>
      </c>
      <c r="H65" s="12">
        <v>1</v>
      </c>
      <c r="I65" s="12">
        <v>0</v>
      </c>
      <c r="J65" s="12">
        <v>0</v>
      </c>
      <c r="K65" s="11">
        <f t="shared" si="3"/>
        <v>2</v>
      </c>
      <c r="L65" s="11">
        <v>9</v>
      </c>
      <c r="M65" s="13">
        <f t="shared" si="4"/>
        <v>0.22222222222222221</v>
      </c>
      <c r="N65" s="254">
        <f t="shared" si="2"/>
        <v>3.5</v>
      </c>
    </row>
    <row r="66" spans="1:14" s="4" customFormat="1" ht="30.75" hidden="1" thickBot="1">
      <c r="A66" s="31" t="s">
        <v>53</v>
      </c>
      <c r="B66" s="58">
        <v>4</v>
      </c>
      <c r="C66" s="58" t="s">
        <v>10</v>
      </c>
      <c r="D66" s="23" t="s">
        <v>37</v>
      </c>
      <c r="E66" s="23"/>
      <c r="F66" s="12">
        <v>0</v>
      </c>
      <c r="G66" s="12">
        <v>1</v>
      </c>
      <c r="H66" s="12">
        <v>1</v>
      </c>
      <c r="I66" s="12">
        <v>0</v>
      </c>
      <c r="J66" s="12">
        <v>0</v>
      </c>
      <c r="K66" s="11">
        <f t="shared" si="3"/>
        <v>2</v>
      </c>
      <c r="L66" s="11">
        <v>9</v>
      </c>
      <c r="M66" s="13">
        <f t="shared" si="4"/>
        <v>0.22222222222222221</v>
      </c>
      <c r="N66" s="254">
        <f t="shared" si="2"/>
        <v>3.5</v>
      </c>
    </row>
    <row r="67" spans="1:14" s="4" customFormat="1" ht="15.75" hidden="1" thickBot="1">
      <c r="A67" s="31" t="s">
        <v>53</v>
      </c>
      <c r="B67" s="58">
        <v>4</v>
      </c>
      <c r="C67" s="58" t="s">
        <v>11</v>
      </c>
      <c r="D67" s="24" t="s">
        <v>39</v>
      </c>
      <c r="E67" s="24"/>
      <c r="F67" s="12">
        <v>0</v>
      </c>
      <c r="G67" s="12">
        <v>0</v>
      </c>
      <c r="H67" s="12">
        <v>2</v>
      </c>
      <c r="I67" s="12">
        <v>0</v>
      </c>
      <c r="J67" s="12">
        <v>0</v>
      </c>
      <c r="K67" s="11">
        <f t="shared" si="3"/>
        <v>2</v>
      </c>
      <c r="L67" s="11">
        <v>9</v>
      </c>
      <c r="M67" s="13">
        <f t="shared" si="4"/>
        <v>0.22222222222222221</v>
      </c>
      <c r="N67" s="254">
        <f t="shared" si="2"/>
        <v>3</v>
      </c>
    </row>
    <row r="68" spans="1:14" s="4" customFormat="1" ht="15.75" hidden="1" thickBot="1">
      <c r="A68" s="31" t="s">
        <v>53</v>
      </c>
      <c r="B68" s="58">
        <v>4</v>
      </c>
      <c r="C68" s="58" t="s">
        <v>12</v>
      </c>
      <c r="D68" s="24" t="s">
        <v>38</v>
      </c>
      <c r="E68" s="24"/>
      <c r="F68" s="12">
        <v>0</v>
      </c>
      <c r="G68" s="12">
        <v>0</v>
      </c>
      <c r="H68" s="12">
        <v>1</v>
      </c>
      <c r="I68" s="12">
        <v>1</v>
      </c>
      <c r="J68" s="12">
        <v>0</v>
      </c>
      <c r="K68" s="11">
        <f t="shared" ref="K68:K99" si="5">SUM(F68:J68)</f>
        <v>2</v>
      </c>
      <c r="L68" s="11">
        <v>9</v>
      </c>
      <c r="M68" s="13">
        <f t="shared" ref="M68:M99" si="6">K68/L68</f>
        <v>0.22222222222222221</v>
      </c>
      <c r="N68" s="254">
        <f t="shared" si="2"/>
        <v>2.5</v>
      </c>
    </row>
    <row r="69" spans="1:14" s="4" customFormat="1" ht="15.75" hidden="1" thickBot="1">
      <c r="A69" s="31" t="s">
        <v>53</v>
      </c>
      <c r="B69" s="58">
        <v>4</v>
      </c>
      <c r="C69" s="58" t="s">
        <v>13</v>
      </c>
      <c r="D69" s="23" t="s">
        <v>40</v>
      </c>
      <c r="E69" s="23"/>
      <c r="F69" s="12">
        <v>0</v>
      </c>
      <c r="G69" s="12">
        <v>0</v>
      </c>
      <c r="H69" s="12">
        <v>1</v>
      </c>
      <c r="I69" s="12">
        <v>1</v>
      </c>
      <c r="J69" s="12">
        <v>0</v>
      </c>
      <c r="K69" s="11">
        <f t="shared" si="5"/>
        <v>2</v>
      </c>
      <c r="L69" s="11">
        <v>9</v>
      </c>
      <c r="M69" s="13">
        <f t="shared" si="6"/>
        <v>0.22222222222222221</v>
      </c>
      <c r="N69" s="254">
        <f t="shared" ref="N69:N132" si="7" xml:space="preserve"> (5*F69+4*G69+3*H69+2*I69+1*J69)/K69</f>
        <v>2.5</v>
      </c>
    </row>
    <row r="70" spans="1:14" s="4" customFormat="1" ht="15.75" hidden="1" thickBot="1">
      <c r="A70" s="31" t="s">
        <v>53</v>
      </c>
      <c r="B70" s="58">
        <v>4</v>
      </c>
      <c r="C70" s="58" t="s">
        <v>15</v>
      </c>
      <c r="D70" s="24" t="s">
        <v>41</v>
      </c>
      <c r="E70" s="24"/>
      <c r="F70" s="12">
        <v>0</v>
      </c>
      <c r="G70" s="12">
        <v>0</v>
      </c>
      <c r="H70" s="12">
        <v>1</v>
      </c>
      <c r="I70" s="12">
        <v>1</v>
      </c>
      <c r="J70" s="12">
        <v>0</v>
      </c>
      <c r="K70" s="11">
        <f t="shared" si="5"/>
        <v>2</v>
      </c>
      <c r="L70" s="11">
        <v>9</v>
      </c>
      <c r="M70" s="13">
        <f t="shared" si="6"/>
        <v>0.22222222222222221</v>
      </c>
      <c r="N70" s="254">
        <f t="shared" si="7"/>
        <v>2.5</v>
      </c>
    </row>
    <row r="71" spans="1:14" s="4" customFormat="1" ht="15.75" hidden="1" thickBot="1">
      <c r="A71" s="31" t="s">
        <v>53</v>
      </c>
      <c r="B71" s="493">
        <v>4</v>
      </c>
      <c r="C71" s="493" t="s">
        <v>16</v>
      </c>
      <c r="D71" s="494" t="s">
        <v>43</v>
      </c>
      <c r="E71" s="24"/>
      <c r="F71" s="495">
        <v>0</v>
      </c>
      <c r="G71" s="495">
        <v>1</v>
      </c>
      <c r="H71" s="495">
        <v>0</v>
      </c>
      <c r="I71" s="495">
        <v>0</v>
      </c>
      <c r="J71" s="495">
        <v>0</v>
      </c>
      <c r="K71" s="496">
        <f t="shared" si="5"/>
        <v>1</v>
      </c>
      <c r="L71" s="496">
        <v>9</v>
      </c>
      <c r="M71" s="452">
        <f t="shared" si="6"/>
        <v>0.1111111111111111</v>
      </c>
      <c r="N71" s="271">
        <f t="shared" si="7"/>
        <v>4</v>
      </c>
    </row>
    <row r="72" spans="1:14" s="4" customFormat="1" ht="15.75" hidden="1" thickBot="1">
      <c r="A72" s="31" t="s">
        <v>53</v>
      </c>
      <c r="B72" s="78">
        <v>4</v>
      </c>
      <c r="C72" s="78" t="s">
        <v>17</v>
      </c>
      <c r="D72" s="40" t="s">
        <v>45</v>
      </c>
      <c r="E72" s="40"/>
      <c r="F72" s="41">
        <v>0</v>
      </c>
      <c r="G72" s="41">
        <v>0</v>
      </c>
      <c r="H72" s="41">
        <v>0</v>
      </c>
      <c r="I72" s="41">
        <v>0</v>
      </c>
      <c r="J72" s="41">
        <v>2</v>
      </c>
      <c r="K72" s="66">
        <f t="shared" si="5"/>
        <v>2</v>
      </c>
      <c r="L72" s="66">
        <v>9</v>
      </c>
      <c r="M72" s="67">
        <f t="shared" si="6"/>
        <v>0.22222222222222221</v>
      </c>
      <c r="N72" s="254">
        <f t="shared" si="7"/>
        <v>1</v>
      </c>
    </row>
    <row r="73" spans="1:14" s="4" customFormat="1" ht="15.75" hidden="1" thickBot="1">
      <c r="A73" s="31" t="s">
        <v>53</v>
      </c>
      <c r="B73" s="72">
        <v>4</v>
      </c>
      <c r="C73" s="72" t="s">
        <v>18</v>
      </c>
      <c r="D73" s="73" t="s">
        <v>46</v>
      </c>
      <c r="E73" s="73"/>
      <c r="F73" s="74">
        <v>0</v>
      </c>
      <c r="G73" s="74">
        <v>0</v>
      </c>
      <c r="H73" s="74">
        <v>0</v>
      </c>
      <c r="I73" s="74">
        <v>2</v>
      </c>
      <c r="J73" s="74">
        <v>0</v>
      </c>
      <c r="K73" s="75">
        <f t="shared" si="5"/>
        <v>2</v>
      </c>
      <c r="L73" s="75">
        <v>9</v>
      </c>
      <c r="M73" s="76">
        <f t="shared" si="6"/>
        <v>0.22222222222222221</v>
      </c>
      <c r="N73" s="254">
        <f t="shared" si="7"/>
        <v>2</v>
      </c>
    </row>
    <row r="74" spans="1:14" s="4" customFormat="1" ht="18" hidden="1" thickBot="1">
      <c r="A74" s="48" t="s">
        <v>53</v>
      </c>
      <c r="B74" s="500">
        <v>5</v>
      </c>
      <c r="C74" s="512" t="s">
        <v>0</v>
      </c>
      <c r="D74" s="513" t="s">
        <v>32</v>
      </c>
      <c r="E74" s="170" t="s">
        <v>42</v>
      </c>
      <c r="F74" s="502">
        <v>3</v>
      </c>
      <c r="G74" s="502">
        <v>8</v>
      </c>
      <c r="H74" s="502">
        <v>4</v>
      </c>
      <c r="I74" s="502">
        <v>0</v>
      </c>
      <c r="J74" s="502">
        <v>0</v>
      </c>
      <c r="K74" s="503">
        <f t="shared" si="5"/>
        <v>15</v>
      </c>
      <c r="L74" s="503">
        <v>43</v>
      </c>
      <c r="M74" s="451">
        <f t="shared" si="6"/>
        <v>0.34883720930232559</v>
      </c>
      <c r="N74" s="271">
        <f t="shared" si="7"/>
        <v>3.9333333333333331</v>
      </c>
    </row>
    <row r="75" spans="1:14" s="4" customFormat="1" ht="18" hidden="1" thickBot="1">
      <c r="A75" s="31" t="s">
        <v>53</v>
      </c>
      <c r="B75" s="58">
        <v>5</v>
      </c>
      <c r="C75" s="167" t="s">
        <v>1</v>
      </c>
      <c r="D75" s="164" t="s">
        <v>34</v>
      </c>
      <c r="E75" s="171"/>
      <c r="F75" s="12">
        <v>2</v>
      </c>
      <c r="G75" s="12">
        <v>13</v>
      </c>
      <c r="H75" s="12">
        <v>5</v>
      </c>
      <c r="I75" s="12">
        <v>1</v>
      </c>
      <c r="J75" s="12">
        <v>1</v>
      </c>
      <c r="K75" s="11">
        <f t="shared" si="5"/>
        <v>22</v>
      </c>
      <c r="L75" s="11">
        <v>43</v>
      </c>
      <c r="M75" s="13">
        <f t="shared" si="6"/>
        <v>0.51162790697674421</v>
      </c>
      <c r="N75" s="254">
        <f t="shared" si="7"/>
        <v>3.6363636363636362</v>
      </c>
    </row>
    <row r="76" spans="1:14" s="4" customFormat="1" ht="18" hidden="1" thickBot="1">
      <c r="A76" s="31" t="s">
        <v>53</v>
      </c>
      <c r="B76" s="58">
        <v>5</v>
      </c>
      <c r="C76" s="167" t="s">
        <v>6</v>
      </c>
      <c r="D76" s="164" t="s">
        <v>33</v>
      </c>
      <c r="E76" s="171"/>
      <c r="F76" s="12">
        <v>2</v>
      </c>
      <c r="G76" s="12">
        <v>13</v>
      </c>
      <c r="H76" s="12">
        <v>6</v>
      </c>
      <c r="I76" s="12">
        <v>0</v>
      </c>
      <c r="J76" s="12">
        <v>1</v>
      </c>
      <c r="K76" s="11">
        <f t="shared" si="5"/>
        <v>22</v>
      </c>
      <c r="L76" s="11">
        <v>43</v>
      </c>
      <c r="M76" s="13">
        <f t="shared" si="6"/>
        <v>0.51162790697674421</v>
      </c>
      <c r="N76" s="254">
        <f t="shared" si="7"/>
        <v>3.6818181818181817</v>
      </c>
    </row>
    <row r="77" spans="1:14" s="4" customFormat="1" ht="15.75" hidden="1" thickBot="1">
      <c r="A77" s="31" t="s">
        <v>53</v>
      </c>
      <c r="B77" s="493">
        <v>5</v>
      </c>
      <c r="C77" s="497" t="s">
        <v>7</v>
      </c>
      <c r="D77" s="515" t="s">
        <v>35</v>
      </c>
      <c r="E77" s="172"/>
      <c r="F77" s="495">
        <v>3</v>
      </c>
      <c r="G77" s="495">
        <v>15</v>
      </c>
      <c r="H77" s="495">
        <v>3</v>
      </c>
      <c r="I77" s="495">
        <v>1</v>
      </c>
      <c r="J77" s="495">
        <v>0</v>
      </c>
      <c r="K77" s="496">
        <f t="shared" si="5"/>
        <v>22</v>
      </c>
      <c r="L77" s="496">
        <v>43</v>
      </c>
      <c r="M77" s="452">
        <f t="shared" si="6"/>
        <v>0.51162790697674421</v>
      </c>
      <c r="N77" s="271">
        <f t="shared" si="7"/>
        <v>3.9090909090909092</v>
      </c>
    </row>
    <row r="78" spans="1:14" s="4" customFormat="1" ht="15.75" hidden="1" thickBot="1">
      <c r="A78" s="31" t="s">
        <v>53</v>
      </c>
      <c r="B78" s="58">
        <v>5</v>
      </c>
      <c r="C78" s="167" t="s">
        <v>8</v>
      </c>
      <c r="D78" s="126" t="s">
        <v>36</v>
      </c>
      <c r="E78" s="173"/>
      <c r="F78" s="12">
        <v>3</v>
      </c>
      <c r="G78" s="12">
        <v>11</v>
      </c>
      <c r="H78" s="12">
        <v>4</v>
      </c>
      <c r="I78" s="12">
        <v>1</v>
      </c>
      <c r="J78" s="12">
        <v>0</v>
      </c>
      <c r="K78" s="11">
        <f t="shared" si="5"/>
        <v>19</v>
      </c>
      <c r="L78" s="11">
        <v>43</v>
      </c>
      <c r="M78" s="13">
        <f t="shared" si="6"/>
        <v>0.44186046511627908</v>
      </c>
      <c r="N78" s="254">
        <f t="shared" si="7"/>
        <v>3.8421052631578947</v>
      </c>
    </row>
    <row r="79" spans="1:14" s="4" customFormat="1" ht="30.75" hidden="1" thickBot="1">
      <c r="A79" s="31" t="s">
        <v>53</v>
      </c>
      <c r="B79" s="58">
        <v>5</v>
      </c>
      <c r="C79" s="167" t="s">
        <v>9</v>
      </c>
      <c r="D79" s="126" t="s">
        <v>44</v>
      </c>
      <c r="E79" s="173"/>
      <c r="F79" s="12">
        <v>3</v>
      </c>
      <c r="G79" s="12">
        <v>14</v>
      </c>
      <c r="H79" s="12">
        <v>5</v>
      </c>
      <c r="I79" s="12">
        <v>0</v>
      </c>
      <c r="J79" s="12">
        <v>0</v>
      </c>
      <c r="K79" s="11">
        <f t="shared" si="5"/>
        <v>22</v>
      </c>
      <c r="L79" s="11">
        <v>43</v>
      </c>
      <c r="M79" s="13">
        <f t="shared" si="6"/>
        <v>0.51162790697674421</v>
      </c>
      <c r="N79" s="254">
        <f t="shared" si="7"/>
        <v>3.9090909090909092</v>
      </c>
    </row>
    <row r="80" spans="1:14" s="4" customFormat="1" ht="30.75" hidden="1" thickBot="1">
      <c r="A80" s="31" t="s">
        <v>53</v>
      </c>
      <c r="B80" s="58">
        <v>5</v>
      </c>
      <c r="C80" s="167" t="s">
        <v>10</v>
      </c>
      <c r="D80" s="126" t="s">
        <v>37</v>
      </c>
      <c r="E80" s="173"/>
      <c r="F80" s="12">
        <v>1</v>
      </c>
      <c r="G80" s="12">
        <v>13</v>
      </c>
      <c r="H80" s="12">
        <v>6</v>
      </c>
      <c r="I80" s="12">
        <v>1</v>
      </c>
      <c r="J80" s="12">
        <v>0</v>
      </c>
      <c r="K80" s="11">
        <f t="shared" si="5"/>
        <v>21</v>
      </c>
      <c r="L80" s="11">
        <v>43</v>
      </c>
      <c r="M80" s="13">
        <f t="shared" si="6"/>
        <v>0.48837209302325579</v>
      </c>
      <c r="N80" s="254">
        <f t="shared" si="7"/>
        <v>3.6666666666666665</v>
      </c>
    </row>
    <row r="81" spans="1:14" s="4" customFormat="1" ht="15.75" hidden="1" thickBot="1">
      <c r="A81" s="31" t="s">
        <v>53</v>
      </c>
      <c r="B81" s="58">
        <v>5</v>
      </c>
      <c r="C81" s="167" t="s">
        <v>11</v>
      </c>
      <c r="D81" s="125" t="s">
        <v>39</v>
      </c>
      <c r="E81" s="172"/>
      <c r="F81" s="12">
        <v>2</v>
      </c>
      <c r="G81" s="12">
        <v>14</v>
      </c>
      <c r="H81" s="12">
        <v>5</v>
      </c>
      <c r="I81" s="12">
        <v>0</v>
      </c>
      <c r="J81" s="12">
        <v>0</v>
      </c>
      <c r="K81" s="11">
        <f t="shared" si="5"/>
        <v>21</v>
      </c>
      <c r="L81" s="11">
        <v>43</v>
      </c>
      <c r="M81" s="13">
        <f t="shared" si="6"/>
        <v>0.48837209302325579</v>
      </c>
      <c r="N81" s="254">
        <f t="shared" si="7"/>
        <v>3.8571428571428572</v>
      </c>
    </row>
    <row r="82" spans="1:14" s="4" customFormat="1" ht="15.75" hidden="1" thickBot="1">
      <c r="A82" s="31" t="s">
        <v>53</v>
      </c>
      <c r="B82" s="58">
        <v>5</v>
      </c>
      <c r="C82" s="167" t="s">
        <v>12</v>
      </c>
      <c r="D82" s="125" t="s">
        <v>38</v>
      </c>
      <c r="E82" s="172"/>
      <c r="F82" s="12">
        <v>2</v>
      </c>
      <c r="G82" s="12">
        <v>11</v>
      </c>
      <c r="H82" s="12">
        <v>9</v>
      </c>
      <c r="I82" s="12">
        <v>0</v>
      </c>
      <c r="J82" s="12">
        <v>0</v>
      </c>
      <c r="K82" s="11">
        <f t="shared" si="5"/>
        <v>22</v>
      </c>
      <c r="L82" s="11">
        <v>43</v>
      </c>
      <c r="M82" s="13">
        <f t="shared" si="6"/>
        <v>0.51162790697674421</v>
      </c>
      <c r="N82" s="254">
        <f t="shared" si="7"/>
        <v>3.6818181818181817</v>
      </c>
    </row>
    <row r="83" spans="1:14" s="4" customFormat="1" ht="15.75" hidden="1" thickBot="1">
      <c r="A83" s="31" t="s">
        <v>53</v>
      </c>
      <c r="B83" s="58">
        <v>5</v>
      </c>
      <c r="C83" s="167" t="s">
        <v>13</v>
      </c>
      <c r="D83" s="126" t="s">
        <v>40</v>
      </c>
      <c r="E83" s="173"/>
      <c r="F83" s="12">
        <v>1</v>
      </c>
      <c r="G83" s="12">
        <v>14</v>
      </c>
      <c r="H83" s="12">
        <v>6</v>
      </c>
      <c r="I83" s="12">
        <v>0</v>
      </c>
      <c r="J83" s="12">
        <v>1</v>
      </c>
      <c r="K83" s="11">
        <f t="shared" si="5"/>
        <v>22</v>
      </c>
      <c r="L83" s="11">
        <v>43</v>
      </c>
      <c r="M83" s="13">
        <f t="shared" si="6"/>
        <v>0.51162790697674421</v>
      </c>
      <c r="N83" s="254">
        <f t="shared" si="7"/>
        <v>3.6363636363636362</v>
      </c>
    </row>
    <row r="84" spans="1:14" s="4" customFormat="1" ht="15.75" hidden="1" thickBot="1">
      <c r="A84" s="31" t="s">
        <v>53</v>
      </c>
      <c r="B84" s="58">
        <v>5</v>
      </c>
      <c r="C84" s="167" t="s">
        <v>15</v>
      </c>
      <c r="D84" s="125" t="s">
        <v>41</v>
      </c>
      <c r="E84" s="172"/>
      <c r="F84" s="12">
        <v>1</v>
      </c>
      <c r="G84" s="12">
        <v>11</v>
      </c>
      <c r="H84" s="12">
        <v>8</v>
      </c>
      <c r="I84" s="12">
        <v>0</v>
      </c>
      <c r="J84" s="12">
        <v>2</v>
      </c>
      <c r="K84" s="11">
        <f t="shared" si="5"/>
        <v>22</v>
      </c>
      <c r="L84" s="11">
        <v>43</v>
      </c>
      <c r="M84" s="13">
        <f t="shared" si="6"/>
        <v>0.51162790697674421</v>
      </c>
      <c r="N84" s="254">
        <f t="shared" si="7"/>
        <v>3.4090909090909092</v>
      </c>
    </row>
    <row r="85" spans="1:14" s="4" customFormat="1" ht="15.75" hidden="1" thickBot="1">
      <c r="A85" s="31" t="s">
        <v>53</v>
      </c>
      <c r="B85" s="493">
        <v>5</v>
      </c>
      <c r="C85" s="497" t="s">
        <v>16</v>
      </c>
      <c r="D85" s="498" t="s">
        <v>43</v>
      </c>
      <c r="E85" s="172"/>
      <c r="F85" s="495">
        <v>1</v>
      </c>
      <c r="G85" s="495">
        <v>8</v>
      </c>
      <c r="H85" s="495">
        <v>3</v>
      </c>
      <c r="I85" s="495">
        <v>2</v>
      </c>
      <c r="J85" s="495">
        <v>0</v>
      </c>
      <c r="K85" s="496">
        <f t="shared" si="5"/>
        <v>14</v>
      </c>
      <c r="L85" s="496">
        <v>43</v>
      </c>
      <c r="M85" s="452">
        <f t="shared" si="6"/>
        <v>0.32558139534883723</v>
      </c>
      <c r="N85" s="271">
        <f t="shared" si="7"/>
        <v>3.5714285714285716</v>
      </c>
    </row>
    <row r="86" spans="1:14" s="4" customFormat="1" ht="15.75" hidden="1" thickBot="1">
      <c r="A86" s="31" t="s">
        <v>53</v>
      </c>
      <c r="B86" s="78">
        <v>5</v>
      </c>
      <c r="C86" s="168" t="s">
        <v>17</v>
      </c>
      <c r="D86" s="165" t="s">
        <v>45</v>
      </c>
      <c r="E86" s="174"/>
      <c r="F86" s="41">
        <v>7</v>
      </c>
      <c r="G86" s="41">
        <v>1</v>
      </c>
      <c r="H86" s="41">
        <v>11</v>
      </c>
      <c r="I86" s="41">
        <v>2</v>
      </c>
      <c r="J86" s="41">
        <v>1</v>
      </c>
      <c r="K86" s="66">
        <f t="shared" si="5"/>
        <v>22</v>
      </c>
      <c r="L86" s="66">
        <v>43</v>
      </c>
      <c r="M86" s="67">
        <f t="shared" si="6"/>
        <v>0.51162790697674421</v>
      </c>
      <c r="N86" s="254">
        <f t="shared" si="7"/>
        <v>3.5</v>
      </c>
    </row>
    <row r="87" spans="1:14" s="4" customFormat="1" ht="15.75" hidden="1" thickBot="1">
      <c r="A87" s="32" t="s">
        <v>53</v>
      </c>
      <c r="B87" s="72">
        <v>5</v>
      </c>
      <c r="C87" s="169" t="s">
        <v>18</v>
      </c>
      <c r="D87" s="166" t="s">
        <v>46</v>
      </c>
      <c r="E87" s="175"/>
      <c r="F87" s="74">
        <v>7</v>
      </c>
      <c r="G87" s="74">
        <v>2</v>
      </c>
      <c r="H87" s="74">
        <v>11</v>
      </c>
      <c r="I87" s="74">
        <v>2</v>
      </c>
      <c r="J87" s="74">
        <v>0</v>
      </c>
      <c r="K87" s="75">
        <f t="shared" si="5"/>
        <v>22</v>
      </c>
      <c r="L87" s="75">
        <v>43</v>
      </c>
      <c r="M87" s="76">
        <f t="shared" si="6"/>
        <v>0.51162790697674421</v>
      </c>
      <c r="N87" s="254">
        <f t="shared" si="7"/>
        <v>3.6363636363636362</v>
      </c>
    </row>
    <row r="88" spans="1:14" s="4" customFormat="1" ht="18" hidden="1" thickBot="1">
      <c r="A88" s="48" t="s">
        <v>53</v>
      </c>
      <c r="B88" s="500">
        <v>6</v>
      </c>
      <c r="C88" s="512" t="s">
        <v>0</v>
      </c>
      <c r="D88" s="513" t="s">
        <v>32</v>
      </c>
      <c r="E88" s="170" t="s">
        <v>42</v>
      </c>
      <c r="F88" s="502">
        <v>0</v>
      </c>
      <c r="G88" s="502">
        <v>2</v>
      </c>
      <c r="H88" s="502">
        <v>0</v>
      </c>
      <c r="I88" s="502">
        <v>0</v>
      </c>
      <c r="J88" s="502">
        <v>0</v>
      </c>
      <c r="K88" s="503">
        <f t="shared" si="5"/>
        <v>2</v>
      </c>
      <c r="L88" s="503">
        <v>10</v>
      </c>
      <c r="M88" s="451">
        <f t="shared" si="6"/>
        <v>0.2</v>
      </c>
      <c r="N88" s="271">
        <f t="shared" si="7"/>
        <v>4</v>
      </c>
    </row>
    <row r="89" spans="1:14" s="4" customFormat="1" ht="18" hidden="1" thickBot="1">
      <c r="A89" s="31" t="s">
        <v>53</v>
      </c>
      <c r="B89" s="58">
        <v>6</v>
      </c>
      <c r="C89" s="167" t="s">
        <v>1</v>
      </c>
      <c r="D89" s="164" t="s">
        <v>34</v>
      </c>
      <c r="E89" s="171"/>
      <c r="F89" s="12">
        <v>1</v>
      </c>
      <c r="G89" s="12">
        <v>1</v>
      </c>
      <c r="H89" s="12">
        <v>1</v>
      </c>
      <c r="I89" s="12">
        <v>0</v>
      </c>
      <c r="J89" s="12">
        <v>0</v>
      </c>
      <c r="K89" s="11">
        <f t="shared" si="5"/>
        <v>3</v>
      </c>
      <c r="L89" s="11">
        <v>10</v>
      </c>
      <c r="M89" s="13">
        <f t="shared" si="6"/>
        <v>0.3</v>
      </c>
      <c r="N89" s="254">
        <f t="shared" si="7"/>
        <v>4</v>
      </c>
    </row>
    <row r="90" spans="1:14" s="4" customFormat="1" ht="18" hidden="1" thickBot="1">
      <c r="A90" s="31" t="s">
        <v>53</v>
      </c>
      <c r="B90" s="58">
        <v>6</v>
      </c>
      <c r="C90" s="167" t="s">
        <v>6</v>
      </c>
      <c r="D90" s="164" t="s">
        <v>33</v>
      </c>
      <c r="E90" s="171"/>
      <c r="F90" s="12">
        <v>0</v>
      </c>
      <c r="G90" s="12">
        <v>2</v>
      </c>
      <c r="H90" s="12">
        <v>1</v>
      </c>
      <c r="I90" s="12">
        <v>0</v>
      </c>
      <c r="J90" s="12">
        <v>0</v>
      </c>
      <c r="K90" s="11">
        <f t="shared" si="5"/>
        <v>3</v>
      </c>
      <c r="L90" s="11">
        <v>10</v>
      </c>
      <c r="M90" s="13">
        <f t="shared" si="6"/>
        <v>0.3</v>
      </c>
      <c r="N90" s="254">
        <f t="shared" si="7"/>
        <v>3.6666666666666665</v>
      </c>
    </row>
    <row r="91" spans="1:14" s="4" customFormat="1" ht="15.75" hidden="1" thickBot="1">
      <c r="A91" s="31" t="s">
        <v>53</v>
      </c>
      <c r="B91" s="493">
        <v>6</v>
      </c>
      <c r="C91" s="497" t="s">
        <v>7</v>
      </c>
      <c r="D91" s="515" t="s">
        <v>35</v>
      </c>
      <c r="E91" s="172"/>
      <c r="F91" s="495">
        <v>0</v>
      </c>
      <c r="G91" s="495">
        <v>1</v>
      </c>
      <c r="H91" s="495">
        <v>2</v>
      </c>
      <c r="I91" s="495">
        <v>0</v>
      </c>
      <c r="J91" s="495">
        <v>0</v>
      </c>
      <c r="K91" s="496">
        <f t="shared" si="5"/>
        <v>3</v>
      </c>
      <c r="L91" s="496">
        <v>10</v>
      </c>
      <c r="M91" s="452">
        <f t="shared" si="6"/>
        <v>0.3</v>
      </c>
      <c r="N91" s="271">
        <f t="shared" si="7"/>
        <v>3.3333333333333335</v>
      </c>
    </row>
    <row r="92" spans="1:14" s="4" customFormat="1" ht="15.75" hidden="1" thickBot="1">
      <c r="A92" s="31" t="s">
        <v>53</v>
      </c>
      <c r="B92" s="58">
        <v>6</v>
      </c>
      <c r="C92" s="167" t="s">
        <v>8</v>
      </c>
      <c r="D92" s="126" t="s">
        <v>36</v>
      </c>
      <c r="E92" s="173"/>
      <c r="F92" s="12">
        <v>0</v>
      </c>
      <c r="G92" s="12">
        <v>1</v>
      </c>
      <c r="H92" s="12">
        <v>0</v>
      </c>
      <c r="I92" s="12">
        <v>0</v>
      </c>
      <c r="J92" s="12">
        <v>0</v>
      </c>
      <c r="K92" s="11">
        <f t="shared" si="5"/>
        <v>1</v>
      </c>
      <c r="L92" s="11">
        <v>10</v>
      </c>
      <c r="M92" s="13">
        <f t="shared" si="6"/>
        <v>0.1</v>
      </c>
      <c r="N92" s="254">
        <f t="shared" si="7"/>
        <v>4</v>
      </c>
    </row>
    <row r="93" spans="1:14" s="4" customFormat="1" ht="30.75" hidden="1" thickBot="1">
      <c r="A93" s="31" t="s">
        <v>53</v>
      </c>
      <c r="B93" s="58">
        <v>6</v>
      </c>
      <c r="C93" s="167" t="s">
        <v>9</v>
      </c>
      <c r="D93" s="126" t="s">
        <v>44</v>
      </c>
      <c r="E93" s="173"/>
      <c r="F93" s="12">
        <v>0</v>
      </c>
      <c r="G93" s="12">
        <v>1</v>
      </c>
      <c r="H93" s="12">
        <v>1</v>
      </c>
      <c r="I93" s="12">
        <v>0</v>
      </c>
      <c r="J93" s="12">
        <v>0</v>
      </c>
      <c r="K93" s="11">
        <f t="shared" si="5"/>
        <v>2</v>
      </c>
      <c r="L93" s="11">
        <v>10</v>
      </c>
      <c r="M93" s="13">
        <f t="shared" si="6"/>
        <v>0.2</v>
      </c>
      <c r="N93" s="254">
        <f t="shared" si="7"/>
        <v>3.5</v>
      </c>
    </row>
    <row r="94" spans="1:14" s="4" customFormat="1" ht="30.75" hidden="1" thickBot="1">
      <c r="A94" s="31" t="s">
        <v>53</v>
      </c>
      <c r="B94" s="58">
        <v>6</v>
      </c>
      <c r="C94" s="167" t="s">
        <v>10</v>
      </c>
      <c r="D94" s="126" t="s">
        <v>37</v>
      </c>
      <c r="E94" s="173"/>
      <c r="F94" s="12">
        <v>0</v>
      </c>
      <c r="G94" s="12">
        <v>2</v>
      </c>
      <c r="H94" s="12">
        <v>1</v>
      </c>
      <c r="I94" s="12">
        <v>0</v>
      </c>
      <c r="J94" s="12">
        <v>0</v>
      </c>
      <c r="K94" s="11">
        <f t="shared" si="5"/>
        <v>3</v>
      </c>
      <c r="L94" s="11">
        <v>10</v>
      </c>
      <c r="M94" s="13">
        <f t="shared" si="6"/>
        <v>0.3</v>
      </c>
      <c r="N94" s="254">
        <f t="shared" si="7"/>
        <v>3.6666666666666665</v>
      </c>
    </row>
    <row r="95" spans="1:14" s="4" customFormat="1" ht="15.75" hidden="1" thickBot="1">
      <c r="A95" s="31" t="s">
        <v>53</v>
      </c>
      <c r="B95" s="58">
        <v>6</v>
      </c>
      <c r="C95" s="167" t="s">
        <v>11</v>
      </c>
      <c r="D95" s="125" t="s">
        <v>39</v>
      </c>
      <c r="E95" s="172"/>
      <c r="F95" s="12">
        <v>1</v>
      </c>
      <c r="G95" s="12">
        <v>1</v>
      </c>
      <c r="H95" s="12">
        <v>1</v>
      </c>
      <c r="I95" s="12">
        <v>0</v>
      </c>
      <c r="J95" s="12">
        <v>0</v>
      </c>
      <c r="K95" s="11">
        <f t="shared" si="5"/>
        <v>3</v>
      </c>
      <c r="L95" s="11">
        <v>10</v>
      </c>
      <c r="M95" s="13">
        <f t="shared" si="6"/>
        <v>0.3</v>
      </c>
      <c r="N95" s="254">
        <f t="shared" si="7"/>
        <v>4</v>
      </c>
    </row>
    <row r="96" spans="1:14" s="4" customFormat="1" ht="15.75" hidden="1" thickBot="1">
      <c r="A96" s="31" t="s">
        <v>53</v>
      </c>
      <c r="B96" s="58">
        <v>6</v>
      </c>
      <c r="C96" s="167" t="s">
        <v>12</v>
      </c>
      <c r="D96" s="125" t="s">
        <v>38</v>
      </c>
      <c r="E96" s="172"/>
      <c r="F96" s="12">
        <v>1</v>
      </c>
      <c r="G96" s="12">
        <v>1</v>
      </c>
      <c r="H96" s="12">
        <v>0</v>
      </c>
      <c r="I96" s="12">
        <v>1</v>
      </c>
      <c r="J96" s="12">
        <v>0</v>
      </c>
      <c r="K96" s="11">
        <f t="shared" si="5"/>
        <v>3</v>
      </c>
      <c r="L96" s="11">
        <v>10</v>
      </c>
      <c r="M96" s="13">
        <f t="shared" si="6"/>
        <v>0.3</v>
      </c>
      <c r="N96" s="254">
        <f t="shared" si="7"/>
        <v>3.6666666666666665</v>
      </c>
    </row>
    <row r="97" spans="1:14" s="4" customFormat="1" ht="15.75" hidden="1" thickBot="1">
      <c r="A97" s="31" t="s">
        <v>53</v>
      </c>
      <c r="B97" s="58">
        <v>6</v>
      </c>
      <c r="C97" s="167" t="s">
        <v>13</v>
      </c>
      <c r="D97" s="126" t="s">
        <v>40</v>
      </c>
      <c r="E97" s="173"/>
      <c r="F97" s="12">
        <v>1</v>
      </c>
      <c r="G97" s="12">
        <v>1</v>
      </c>
      <c r="H97" s="12">
        <v>0</v>
      </c>
      <c r="I97" s="12">
        <v>1</v>
      </c>
      <c r="J97" s="12">
        <v>0</v>
      </c>
      <c r="K97" s="11">
        <f t="shared" si="5"/>
        <v>3</v>
      </c>
      <c r="L97" s="11">
        <v>10</v>
      </c>
      <c r="M97" s="13">
        <f t="shared" si="6"/>
        <v>0.3</v>
      </c>
      <c r="N97" s="254">
        <f t="shared" si="7"/>
        <v>3.6666666666666665</v>
      </c>
    </row>
    <row r="98" spans="1:14" s="4" customFormat="1" ht="15.75" hidden="1" thickBot="1">
      <c r="A98" s="31" t="s">
        <v>53</v>
      </c>
      <c r="B98" s="58">
        <v>6</v>
      </c>
      <c r="C98" s="167" t="s">
        <v>15</v>
      </c>
      <c r="D98" s="125" t="s">
        <v>41</v>
      </c>
      <c r="E98" s="172"/>
      <c r="F98" s="12">
        <v>1</v>
      </c>
      <c r="G98" s="12">
        <v>1</v>
      </c>
      <c r="H98" s="12">
        <v>0</v>
      </c>
      <c r="I98" s="12">
        <v>1</v>
      </c>
      <c r="J98" s="12">
        <v>0</v>
      </c>
      <c r="K98" s="11">
        <f t="shared" si="5"/>
        <v>3</v>
      </c>
      <c r="L98" s="11">
        <v>10</v>
      </c>
      <c r="M98" s="13">
        <f t="shared" si="6"/>
        <v>0.3</v>
      </c>
      <c r="N98" s="254">
        <f t="shared" si="7"/>
        <v>3.6666666666666665</v>
      </c>
    </row>
    <row r="99" spans="1:14" s="4" customFormat="1" ht="15.75" hidden="1" thickBot="1">
      <c r="A99" s="31" t="s">
        <v>53</v>
      </c>
      <c r="B99" s="493">
        <v>6</v>
      </c>
      <c r="C99" s="497" t="s">
        <v>16</v>
      </c>
      <c r="D99" s="498" t="s">
        <v>43</v>
      </c>
      <c r="E99" s="172"/>
      <c r="F99" s="495">
        <v>0</v>
      </c>
      <c r="G99" s="495">
        <v>1</v>
      </c>
      <c r="H99" s="495">
        <v>0</v>
      </c>
      <c r="I99" s="495">
        <v>0</v>
      </c>
      <c r="J99" s="495">
        <v>0</v>
      </c>
      <c r="K99" s="496">
        <f t="shared" si="5"/>
        <v>1</v>
      </c>
      <c r="L99" s="496">
        <v>10</v>
      </c>
      <c r="M99" s="452">
        <f t="shared" si="6"/>
        <v>0.1</v>
      </c>
      <c r="N99" s="271">
        <f t="shared" si="7"/>
        <v>4</v>
      </c>
    </row>
    <row r="100" spans="1:14" s="4" customFormat="1" ht="15.75" hidden="1" thickBot="1">
      <c r="A100" s="31" t="s">
        <v>53</v>
      </c>
      <c r="B100" s="78">
        <v>6</v>
      </c>
      <c r="C100" s="168" t="s">
        <v>17</v>
      </c>
      <c r="D100" s="165" t="s">
        <v>45</v>
      </c>
      <c r="E100" s="174"/>
      <c r="F100" s="41">
        <v>1</v>
      </c>
      <c r="G100" s="41">
        <v>0</v>
      </c>
      <c r="H100" s="41">
        <v>0</v>
      </c>
      <c r="I100" s="41">
        <v>2</v>
      </c>
      <c r="J100" s="41">
        <v>0</v>
      </c>
      <c r="K100" s="66">
        <f t="shared" ref="K100:K131" si="8">SUM(F100:J100)</f>
        <v>3</v>
      </c>
      <c r="L100" s="66">
        <v>10</v>
      </c>
      <c r="M100" s="67">
        <f t="shared" ref="M100:M131" si="9">K100/L100</f>
        <v>0.3</v>
      </c>
      <c r="N100" s="254">
        <f t="shared" si="7"/>
        <v>3</v>
      </c>
    </row>
    <row r="101" spans="1:14" s="4" customFormat="1" ht="15.75" hidden="1" thickBot="1">
      <c r="A101" s="31" t="s">
        <v>53</v>
      </c>
      <c r="B101" s="72">
        <v>6</v>
      </c>
      <c r="C101" s="169" t="s">
        <v>18</v>
      </c>
      <c r="D101" s="166" t="s">
        <v>46</v>
      </c>
      <c r="E101" s="175"/>
      <c r="F101" s="74">
        <v>2</v>
      </c>
      <c r="G101" s="74">
        <v>0</v>
      </c>
      <c r="H101" s="74">
        <v>0</v>
      </c>
      <c r="I101" s="74">
        <v>1</v>
      </c>
      <c r="J101" s="74">
        <v>0</v>
      </c>
      <c r="K101" s="75">
        <f t="shared" si="8"/>
        <v>3</v>
      </c>
      <c r="L101" s="75">
        <v>10</v>
      </c>
      <c r="M101" s="76">
        <f t="shared" si="9"/>
        <v>0.3</v>
      </c>
      <c r="N101" s="254">
        <f t="shared" si="7"/>
        <v>4</v>
      </c>
    </row>
    <row r="102" spans="1:14" s="4" customFormat="1" ht="18" thickBot="1">
      <c r="A102" s="48" t="s">
        <v>53</v>
      </c>
      <c r="B102" s="500">
        <v>7</v>
      </c>
      <c r="C102" s="512" t="s">
        <v>0</v>
      </c>
      <c r="D102" s="513" t="s">
        <v>32</v>
      </c>
      <c r="E102" s="170" t="s">
        <v>42</v>
      </c>
      <c r="F102" s="502">
        <v>0</v>
      </c>
      <c r="G102" s="502">
        <v>3</v>
      </c>
      <c r="H102" s="502">
        <v>0</v>
      </c>
      <c r="I102" s="502">
        <v>0</v>
      </c>
      <c r="J102" s="502">
        <v>0</v>
      </c>
      <c r="K102" s="503">
        <f t="shared" si="8"/>
        <v>3</v>
      </c>
      <c r="L102" s="503">
        <v>3</v>
      </c>
      <c r="M102" s="451">
        <f t="shared" si="9"/>
        <v>1</v>
      </c>
      <c r="N102" s="271">
        <f t="shared" si="7"/>
        <v>4</v>
      </c>
    </row>
    <row r="103" spans="1:14" s="4" customFormat="1" ht="18" thickBot="1">
      <c r="A103" s="31" t="s">
        <v>53</v>
      </c>
      <c r="B103" s="58">
        <v>7</v>
      </c>
      <c r="C103" s="167" t="s">
        <v>1</v>
      </c>
      <c r="D103" s="164" t="s">
        <v>34</v>
      </c>
      <c r="E103" s="171"/>
      <c r="F103" s="12">
        <v>0</v>
      </c>
      <c r="G103" s="12">
        <v>2</v>
      </c>
      <c r="H103" s="12">
        <v>1</v>
      </c>
      <c r="I103" s="12">
        <v>0</v>
      </c>
      <c r="J103" s="12">
        <v>0</v>
      </c>
      <c r="K103" s="11">
        <f t="shared" si="8"/>
        <v>3</v>
      </c>
      <c r="L103" s="11">
        <v>3</v>
      </c>
      <c r="M103" s="13">
        <f t="shared" si="9"/>
        <v>1</v>
      </c>
      <c r="N103" s="254">
        <f t="shared" si="7"/>
        <v>3.6666666666666665</v>
      </c>
    </row>
    <row r="104" spans="1:14" s="4" customFormat="1" ht="18" thickBot="1">
      <c r="A104" s="31" t="s">
        <v>53</v>
      </c>
      <c r="B104" s="58">
        <v>7</v>
      </c>
      <c r="C104" s="167" t="s">
        <v>6</v>
      </c>
      <c r="D104" s="164" t="s">
        <v>33</v>
      </c>
      <c r="E104" s="171"/>
      <c r="F104" s="12">
        <v>0</v>
      </c>
      <c r="G104" s="12">
        <v>2</v>
      </c>
      <c r="H104" s="12">
        <v>1</v>
      </c>
      <c r="I104" s="12">
        <v>0</v>
      </c>
      <c r="J104" s="12">
        <v>0</v>
      </c>
      <c r="K104" s="11">
        <f t="shared" si="8"/>
        <v>3</v>
      </c>
      <c r="L104" s="11">
        <v>3</v>
      </c>
      <c r="M104" s="13">
        <f t="shared" si="9"/>
        <v>1</v>
      </c>
      <c r="N104" s="254">
        <f t="shared" si="7"/>
        <v>3.6666666666666665</v>
      </c>
    </row>
    <row r="105" spans="1:14" s="4" customFormat="1" ht="15.75" thickBot="1">
      <c r="A105" s="31" t="s">
        <v>53</v>
      </c>
      <c r="B105" s="493">
        <v>7</v>
      </c>
      <c r="C105" s="497" t="s">
        <v>7</v>
      </c>
      <c r="D105" s="515" t="s">
        <v>35</v>
      </c>
      <c r="E105" s="172"/>
      <c r="F105" s="495">
        <v>0</v>
      </c>
      <c r="G105" s="495">
        <v>1</v>
      </c>
      <c r="H105" s="495">
        <v>1</v>
      </c>
      <c r="I105" s="495">
        <v>1</v>
      </c>
      <c r="J105" s="495">
        <v>0</v>
      </c>
      <c r="K105" s="496">
        <f t="shared" si="8"/>
        <v>3</v>
      </c>
      <c r="L105" s="496">
        <v>3</v>
      </c>
      <c r="M105" s="452">
        <f t="shared" si="9"/>
        <v>1</v>
      </c>
      <c r="N105" s="271">
        <f t="shared" si="7"/>
        <v>3</v>
      </c>
    </row>
    <row r="106" spans="1:14" s="4" customFormat="1" ht="15.75" thickBot="1">
      <c r="A106" s="31" t="s">
        <v>53</v>
      </c>
      <c r="B106" s="58">
        <v>7</v>
      </c>
      <c r="C106" s="167" t="s">
        <v>8</v>
      </c>
      <c r="D106" s="126" t="s">
        <v>36</v>
      </c>
      <c r="E106" s="173"/>
      <c r="F106" s="12">
        <v>0</v>
      </c>
      <c r="G106" s="12">
        <v>1</v>
      </c>
      <c r="H106" s="12">
        <v>1</v>
      </c>
      <c r="I106" s="12">
        <v>1</v>
      </c>
      <c r="J106" s="12">
        <v>0</v>
      </c>
      <c r="K106" s="11">
        <f t="shared" si="8"/>
        <v>3</v>
      </c>
      <c r="L106" s="11">
        <v>3</v>
      </c>
      <c r="M106" s="13">
        <f t="shared" si="9"/>
        <v>1</v>
      </c>
      <c r="N106" s="254">
        <f t="shared" si="7"/>
        <v>3</v>
      </c>
    </row>
    <row r="107" spans="1:14" s="4" customFormat="1" ht="30.75" thickBot="1">
      <c r="A107" s="31" t="s">
        <v>53</v>
      </c>
      <c r="B107" s="58">
        <v>7</v>
      </c>
      <c r="C107" s="167" t="s">
        <v>9</v>
      </c>
      <c r="D107" s="126" t="s">
        <v>44</v>
      </c>
      <c r="E107" s="173"/>
      <c r="F107" s="12">
        <v>0</v>
      </c>
      <c r="G107" s="12">
        <v>2</v>
      </c>
      <c r="H107" s="12">
        <v>1</v>
      </c>
      <c r="I107" s="12">
        <v>0</v>
      </c>
      <c r="J107" s="12">
        <v>0</v>
      </c>
      <c r="K107" s="11">
        <f t="shared" si="8"/>
        <v>3</v>
      </c>
      <c r="L107" s="11">
        <v>3</v>
      </c>
      <c r="M107" s="13">
        <f t="shared" si="9"/>
        <v>1</v>
      </c>
      <c r="N107" s="254">
        <f t="shared" si="7"/>
        <v>3.6666666666666665</v>
      </c>
    </row>
    <row r="108" spans="1:14" s="4" customFormat="1" ht="30.75" thickBot="1">
      <c r="A108" s="31" t="s">
        <v>53</v>
      </c>
      <c r="B108" s="58">
        <v>7</v>
      </c>
      <c r="C108" s="167" t="s">
        <v>10</v>
      </c>
      <c r="D108" s="126" t="s">
        <v>37</v>
      </c>
      <c r="E108" s="173"/>
      <c r="F108" s="12">
        <v>0</v>
      </c>
      <c r="G108" s="12">
        <v>2</v>
      </c>
      <c r="H108" s="12">
        <v>1</v>
      </c>
      <c r="I108" s="12">
        <v>0</v>
      </c>
      <c r="J108" s="12">
        <v>0</v>
      </c>
      <c r="K108" s="11">
        <f t="shared" si="8"/>
        <v>3</v>
      </c>
      <c r="L108" s="11">
        <v>3</v>
      </c>
      <c r="M108" s="13">
        <f t="shared" si="9"/>
        <v>1</v>
      </c>
      <c r="N108" s="254">
        <f t="shared" si="7"/>
        <v>3.6666666666666665</v>
      </c>
    </row>
    <row r="109" spans="1:14" s="4" customFormat="1" ht="15.75" thickBot="1">
      <c r="A109" s="31" t="s">
        <v>53</v>
      </c>
      <c r="B109" s="58">
        <v>7</v>
      </c>
      <c r="C109" s="167" t="s">
        <v>11</v>
      </c>
      <c r="D109" s="125" t="s">
        <v>39</v>
      </c>
      <c r="E109" s="172"/>
      <c r="F109" s="12">
        <v>1</v>
      </c>
      <c r="G109" s="12">
        <v>1</v>
      </c>
      <c r="H109" s="12">
        <v>1</v>
      </c>
      <c r="I109" s="12">
        <v>0</v>
      </c>
      <c r="J109" s="12">
        <v>0</v>
      </c>
      <c r="K109" s="11">
        <f t="shared" si="8"/>
        <v>3</v>
      </c>
      <c r="L109" s="11">
        <v>3</v>
      </c>
      <c r="M109" s="13">
        <f t="shared" si="9"/>
        <v>1</v>
      </c>
      <c r="N109" s="254">
        <f t="shared" si="7"/>
        <v>4</v>
      </c>
    </row>
    <row r="110" spans="1:14" s="4" customFormat="1" ht="15.75" thickBot="1">
      <c r="A110" s="31" t="s">
        <v>53</v>
      </c>
      <c r="B110" s="58">
        <v>7</v>
      </c>
      <c r="C110" s="167" t="s">
        <v>12</v>
      </c>
      <c r="D110" s="125" t="s">
        <v>38</v>
      </c>
      <c r="E110" s="172"/>
      <c r="F110" s="12">
        <v>1</v>
      </c>
      <c r="G110" s="12">
        <v>1</v>
      </c>
      <c r="H110" s="12">
        <v>1</v>
      </c>
      <c r="I110" s="12">
        <v>0</v>
      </c>
      <c r="J110" s="12">
        <v>0</v>
      </c>
      <c r="K110" s="11">
        <f t="shared" si="8"/>
        <v>3</v>
      </c>
      <c r="L110" s="11">
        <v>3</v>
      </c>
      <c r="M110" s="13">
        <f t="shared" si="9"/>
        <v>1</v>
      </c>
      <c r="N110" s="254">
        <f t="shared" si="7"/>
        <v>4</v>
      </c>
    </row>
    <row r="111" spans="1:14" s="4" customFormat="1" ht="15.75" thickBot="1">
      <c r="A111" s="31" t="s">
        <v>53</v>
      </c>
      <c r="B111" s="58">
        <v>7</v>
      </c>
      <c r="C111" s="167" t="s">
        <v>13</v>
      </c>
      <c r="D111" s="126" t="s">
        <v>40</v>
      </c>
      <c r="E111" s="173"/>
      <c r="F111" s="12">
        <v>0</v>
      </c>
      <c r="G111" s="12">
        <v>2</v>
      </c>
      <c r="H111" s="12">
        <v>1</v>
      </c>
      <c r="I111" s="12">
        <v>0</v>
      </c>
      <c r="J111" s="12">
        <v>0</v>
      </c>
      <c r="K111" s="11">
        <f t="shared" si="8"/>
        <v>3</v>
      </c>
      <c r="L111" s="11">
        <v>3</v>
      </c>
      <c r="M111" s="13">
        <f t="shared" si="9"/>
        <v>1</v>
      </c>
      <c r="N111" s="254">
        <f t="shared" si="7"/>
        <v>3.6666666666666665</v>
      </c>
    </row>
    <row r="112" spans="1:14" s="4" customFormat="1" ht="15.75" thickBot="1">
      <c r="A112" s="31" t="s">
        <v>53</v>
      </c>
      <c r="B112" s="58">
        <v>7</v>
      </c>
      <c r="C112" s="167" t="s">
        <v>15</v>
      </c>
      <c r="D112" s="125" t="s">
        <v>41</v>
      </c>
      <c r="E112" s="172"/>
      <c r="F112" s="12">
        <v>0</v>
      </c>
      <c r="G112" s="12">
        <v>2</v>
      </c>
      <c r="H112" s="12">
        <v>1</v>
      </c>
      <c r="I112" s="12">
        <v>0</v>
      </c>
      <c r="J112" s="12">
        <v>0</v>
      </c>
      <c r="K112" s="11">
        <f t="shared" si="8"/>
        <v>3</v>
      </c>
      <c r="L112" s="11">
        <v>3</v>
      </c>
      <c r="M112" s="13">
        <f t="shared" si="9"/>
        <v>1</v>
      </c>
      <c r="N112" s="254">
        <f t="shared" si="7"/>
        <v>3.6666666666666665</v>
      </c>
    </row>
    <row r="113" spans="1:14" s="4" customFormat="1" ht="15.75" thickBot="1">
      <c r="A113" s="31" t="s">
        <v>53</v>
      </c>
      <c r="B113" s="493">
        <v>7</v>
      </c>
      <c r="C113" s="497" t="s">
        <v>16</v>
      </c>
      <c r="D113" s="498" t="s">
        <v>43</v>
      </c>
      <c r="E113" s="172"/>
      <c r="F113" s="495">
        <v>1</v>
      </c>
      <c r="G113" s="495">
        <v>1</v>
      </c>
      <c r="H113" s="495">
        <v>1</v>
      </c>
      <c r="I113" s="495">
        <v>0</v>
      </c>
      <c r="J113" s="495">
        <v>0</v>
      </c>
      <c r="K113" s="496">
        <f t="shared" si="8"/>
        <v>3</v>
      </c>
      <c r="L113" s="496">
        <v>3</v>
      </c>
      <c r="M113" s="452">
        <f t="shared" si="9"/>
        <v>1</v>
      </c>
      <c r="N113" s="271">
        <f t="shared" si="7"/>
        <v>4</v>
      </c>
    </row>
    <row r="114" spans="1:14" s="4" customFormat="1" ht="15.75" thickBot="1">
      <c r="A114" s="31" t="s">
        <v>53</v>
      </c>
      <c r="B114" s="78">
        <v>7</v>
      </c>
      <c r="C114" s="168" t="s">
        <v>17</v>
      </c>
      <c r="D114" s="165" t="s">
        <v>45</v>
      </c>
      <c r="E114" s="174"/>
      <c r="F114" s="41">
        <v>1</v>
      </c>
      <c r="G114" s="41">
        <v>1</v>
      </c>
      <c r="H114" s="41">
        <v>0</v>
      </c>
      <c r="I114" s="41">
        <v>0</v>
      </c>
      <c r="J114" s="41">
        <v>1</v>
      </c>
      <c r="K114" s="66">
        <f t="shared" si="8"/>
        <v>3</v>
      </c>
      <c r="L114" s="66">
        <v>3</v>
      </c>
      <c r="M114" s="67">
        <f t="shared" si="9"/>
        <v>1</v>
      </c>
      <c r="N114" s="254">
        <f t="shared" si="7"/>
        <v>3.3333333333333335</v>
      </c>
    </row>
    <row r="115" spans="1:14" s="4" customFormat="1" ht="15.75" thickBot="1">
      <c r="A115" s="31" t="s">
        <v>53</v>
      </c>
      <c r="B115" s="72">
        <v>7</v>
      </c>
      <c r="C115" s="169" t="s">
        <v>18</v>
      </c>
      <c r="D115" s="166" t="s">
        <v>46</v>
      </c>
      <c r="E115" s="175"/>
      <c r="F115" s="41">
        <v>1</v>
      </c>
      <c r="G115" s="41">
        <v>0</v>
      </c>
      <c r="H115" s="41">
        <v>1</v>
      </c>
      <c r="I115" s="41">
        <v>0</v>
      </c>
      <c r="J115" s="41">
        <v>1</v>
      </c>
      <c r="K115" s="75">
        <f t="shared" si="8"/>
        <v>3</v>
      </c>
      <c r="L115" s="75">
        <v>3</v>
      </c>
      <c r="M115" s="76">
        <f t="shared" si="9"/>
        <v>1</v>
      </c>
      <c r="N115" s="254">
        <f t="shared" si="7"/>
        <v>3</v>
      </c>
    </row>
    <row r="116" spans="1:14" s="4" customFormat="1" ht="23.25" hidden="1" customHeight="1" thickBot="1">
      <c r="A116" s="48" t="s">
        <v>52</v>
      </c>
      <c r="B116" s="500">
        <v>1</v>
      </c>
      <c r="C116" s="512" t="s">
        <v>0</v>
      </c>
      <c r="D116" s="513" t="s">
        <v>32</v>
      </c>
      <c r="E116" s="170" t="s">
        <v>42</v>
      </c>
      <c r="F116" s="502">
        <v>1</v>
      </c>
      <c r="G116" s="502">
        <v>1</v>
      </c>
      <c r="H116" s="502">
        <v>1</v>
      </c>
      <c r="I116" s="502">
        <v>0</v>
      </c>
      <c r="J116" s="502">
        <v>0</v>
      </c>
      <c r="K116" s="503">
        <f t="shared" si="8"/>
        <v>3</v>
      </c>
      <c r="L116" s="503">
        <v>10</v>
      </c>
      <c r="M116" s="451">
        <f t="shared" si="9"/>
        <v>0.3</v>
      </c>
      <c r="N116" s="271">
        <f t="shared" si="7"/>
        <v>4</v>
      </c>
    </row>
    <row r="117" spans="1:14" s="4" customFormat="1" ht="21.75" customHeight="1">
      <c r="A117" s="31" t="s">
        <v>52</v>
      </c>
      <c r="B117" s="58">
        <v>1</v>
      </c>
      <c r="C117" s="167" t="s">
        <v>1</v>
      </c>
      <c r="D117" s="164" t="s">
        <v>34</v>
      </c>
      <c r="E117" s="171"/>
      <c r="F117" s="12">
        <v>1</v>
      </c>
      <c r="G117" s="12">
        <v>25</v>
      </c>
      <c r="H117" s="12">
        <v>1</v>
      </c>
      <c r="I117" s="12">
        <v>1</v>
      </c>
      <c r="J117" s="12">
        <v>0</v>
      </c>
      <c r="K117" s="11">
        <f t="shared" si="8"/>
        <v>28</v>
      </c>
      <c r="L117" s="11">
        <v>10</v>
      </c>
      <c r="M117" s="452">
        <f t="shared" si="9"/>
        <v>2.8</v>
      </c>
      <c r="N117" s="254">
        <f t="shared" si="7"/>
        <v>3.9285714285714284</v>
      </c>
    </row>
    <row r="118" spans="1:14" s="4" customFormat="1" ht="23.25" hidden="1" customHeight="1" thickBot="1">
      <c r="A118" s="31" t="s">
        <v>52</v>
      </c>
      <c r="B118" s="58">
        <v>1</v>
      </c>
      <c r="C118" s="167" t="s">
        <v>6</v>
      </c>
      <c r="D118" s="164" t="s">
        <v>33</v>
      </c>
      <c r="E118" s="171"/>
      <c r="F118" s="12">
        <v>1</v>
      </c>
      <c r="G118" s="12">
        <v>2</v>
      </c>
      <c r="H118" s="12">
        <v>1</v>
      </c>
      <c r="I118" s="12">
        <v>1</v>
      </c>
      <c r="J118" s="12">
        <v>0</v>
      </c>
      <c r="K118" s="11">
        <f t="shared" si="8"/>
        <v>5</v>
      </c>
      <c r="L118" s="11">
        <v>10</v>
      </c>
      <c r="M118" s="13">
        <f t="shared" si="9"/>
        <v>0.5</v>
      </c>
      <c r="N118" s="254">
        <f t="shared" si="7"/>
        <v>3.6</v>
      </c>
    </row>
    <row r="119" spans="1:14" s="4" customFormat="1" hidden="1">
      <c r="A119" s="31" t="s">
        <v>52</v>
      </c>
      <c r="B119" s="493">
        <v>1</v>
      </c>
      <c r="C119" s="497" t="s">
        <v>7</v>
      </c>
      <c r="D119" s="515" t="s">
        <v>35</v>
      </c>
      <c r="E119" s="172"/>
      <c r="F119" s="495">
        <v>1</v>
      </c>
      <c r="G119" s="495">
        <v>3</v>
      </c>
      <c r="H119" s="495">
        <v>0</v>
      </c>
      <c r="I119" s="495">
        <v>1</v>
      </c>
      <c r="J119" s="495">
        <v>0</v>
      </c>
      <c r="K119" s="496">
        <f t="shared" si="8"/>
        <v>5</v>
      </c>
      <c r="L119" s="496">
        <v>10</v>
      </c>
      <c r="M119" s="452">
        <f t="shared" si="9"/>
        <v>0.5</v>
      </c>
      <c r="N119" s="271">
        <f t="shared" si="7"/>
        <v>3.8</v>
      </c>
    </row>
    <row r="120" spans="1:14" s="4" customFormat="1" hidden="1">
      <c r="A120" s="31" t="s">
        <v>52</v>
      </c>
      <c r="B120" s="58">
        <v>1</v>
      </c>
      <c r="C120" s="167" t="s">
        <v>8</v>
      </c>
      <c r="D120" s="126" t="s">
        <v>36</v>
      </c>
      <c r="E120" s="173"/>
      <c r="F120" s="12">
        <v>0</v>
      </c>
      <c r="G120" s="12">
        <v>2</v>
      </c>
      <c r="H120" s="12">
        <v>1</v>
      </c>
      <c r="I120" s="12">
        <v>1</v>
      </c>
      <c r="J120" s="12">
        <v>0</v>
      </c>
      <c r="K120" s="11">
        <f t="shared" si="8"/>
        <v>4</v>
      </c>
      <c r="L120" s="11">
        <v>10</v>
      </c>
      <c r="M120" s="13">
        <f t="shared" si="9"/>
        <v>0.4</v>
      </c>
      <c r="N120" s="254">
        <f t="shared" si="7"/>
        <v>3.25</v>
      </c>
    </row>
    <row r="121" spans="1:14" s="4" customFormat="1" ht="30" hidden="1">
      <c r="A121" s="31" t="s">
        <v>52</v>
      </c>
      <c r="B121" s="58">
        <v>1</v>
      </c>
      <c r="C121" s="167" t="s">
        <v>9</v>
      </c>
      <c r="D121" s="126" t="s">
        <v>44</v>
      </c>
      <c r="E121" s="173"/>
      <c r="F121" s="12">
        <v>2</v>
      </c>
      <c r="G121" s="12">
        <v>3</v>
      </c>
      <c r="H121" s="12">
        <v>0</v>
      </c>
      <c r="I121" s="12">
        <v>0</v>
      </c>
      <c r="J121" s="12">
        <v>0</v>
      </c>
      <c r="K121" s="11">
        <f t="shared" si="8"/>
        <v>5</v>
      </c>
      <c r="L121" s="11">
        <v>10</v>
      </c>
      <c r="M121" s="13">
        <f t="shared" si="9"/>
        <v>0.5</v>
      </c>
      <c r="N121" s="254">
        <f t="shared" si="7"/>
        <v>4.4000000000000004</v>
      </c>
    </row>
    <row r="122" spans="1:14" s="4" customFormat="1" ht="30" hidden="1">
      <c r="A122" s="31" t="s">
        <v>52</v>
      </c>
      <c r="B122" s="58">
        <v>1</v>
      </c>
      <c r="C122" s="167" t="s">
        <v>10</v>
      </c>
      <c r="D122" s="126" t="s">
        <v>37</v>
      </c>
      <c r="E122" s="173"/>
      <c r="F122" s="12">
        <v>1</v>
      </c>
      <c r="G122" s="12">
        <v>3</v>
      </c>
      <c r="H122" s="12">
        <v>1</v>
      </c>
      <c r="I122" s="12">
        <v>0</v>
      </c>
      <c r="J122" s="12">
        <v>0</v>
      </c>
      <c r="K122" s="11">
        <f t="shared" si="8"/>
        <v>5</v>
      </c>
      <c r="L122" s="11">
        <v>10</v>
      </c>
      <c r="M122" s="13">
        <f t="shared" si="9"/>
        <v>0.5</v>
      </c>
      <c r="N122" s="254">
        <f t="shared" si="7"/>
        <v>4</v>
      </c>
    </row>
    <row r="123" spans="1:14" s="4" customFormat="1" hidden="1">
      <c r="A123" s="31" t="s">
        <v>52</v>
      </c>
      <c r="B123" s="58">
        <v>1</v>
      </c>
      <c r="C123" s="167" t="s">
        <v>11</v>
      </c>
      <c r="D123" s="125" t="s">
        <v>39</v>
      </c>
      <c r="E123" s="172"/>
      <c r="F123" s="12">
        <v>1</v>
      </c>
      <c r="G123" s="12">
        <v>3</v>
      </c>
      <c r="H123" s="12">
        <v>1</v>
      </c>
      <c r="I123" s="12">
        <v>0</v>
      </c>
      <c r="J123" s="12">
        <v>0</v>
      </c>
      <c r="K123" s="11">
        <f t="shared" si="8"/>
        <v>5</v>
      </c>
      <c r="L123" s="11">
        <v>10</v>
      </c>
      <c r="M123" s="13">
        <f t="shared" si="9"/>
        <v>0.5</v>
      </c>
      <c r="N123" s="254">
        <f t="shared" si="7"/>
        <v>4</v>
      </c>
    </row>
    <row r="124" spans="1:14" s="4" customFormat="1" hidden="1">
      <c r="A124" s="31" t="s">
        <v>52</v>
      </c>
      <c r="B124" s="58">
        <v>1</v>
      </c>
      <c r="C124" s="167" t="s">
        <v>12</v>
      </c>
      <c r="D124" s="125" t="s">
        <v>38</v>
      </c>
      <c r="E124" s="172"/>
      <c r="F124" s="12">
        <v>1</v>
      </c>
      <c r="G124" s="12">
        <v>3</v>
      </c>
      <c r="H124" s="12">
        <v>1</v>
      </c>
      <c r="I124" s="12">
        <v>0</v>
      </c>
      <c r="J124" s="12">
        <v>0</v>
      </c>
      <c r="K124" s="11">
        <f t="shared" si="8"/>
        <v>5</v>
      </c>
      <c r="L124" s="11">
        <v>10</v>
      </c>
      <c r="M124" s="13">
        <f t="shared" si="9"/>
        <v>0.5</v>
      </c>
      <c r="N124" s="254">
        <f t="shared" si="7"/>
        <v>4</v>
      </c>
    </row>
    <row r="125" spans="1:14" s="4" customFormat="1" hidden="1">
      <c r="A125" s="31" t="s">
        <v>52</v>
      </c>
      <c r="B125" s="58">
        <v>1</v>
      </c>
      <c r="C125" s="167" t="s">
        <v>13</v>
      </c>
      <c r="D125" s="126" t="s">
        <v>40</v>
      </c>
      <c r="E125" s="173"/>
      <c r="F125" s="12">
        <v>1</v>
      </c>
      <c r="G125" s="12">
        <v>3</v>
      </c>
      <c r="H125" s="12">
        <v>1</v>
      </c>
      <c r="I125" s="12">
        <v>0</v>
      </c>
      <c r="J125" s="12">
        <v>0</v>
      </c>
      <c r="K125" s="11">
        <f t="shared" si="8"/>
        <v>5</v>
      </c>
      <c r="L125" s="11">
        <v>10</v>
      </c>
      <c r="M125" s="13">
        <f t="shared" si="9"/>
        <v>0.5</v>
      </c>
      <c r="N125" s="254">
        <f t="shared" si="7"/>
        <v>4</v>
      </c>
    </row>
    <row r="126" spans="1:14" s="4" customFormat="1" hidden="1">
      <c r="A126" s="31" t="s">
        <v>52</v>
      </c>
      <c r="B126" s="58">
        <v>1</v>
      </c>
      <c r="C126" s="167" t="s">
        <v>15</v>
      </c>
      <c r="D126" s="125" t="s">
        <v>41</v>
      </c>
      <c r="E126" s="172"/>
      <c r="F126" s="12">
        <v>2</v>
      </c>
      <c r="G126" s="12">
        <v>2</v>
      </c>
      <c r="H126" s="12">
        <v>1</v>
      </c>
      <c r="I126" s="12">
        <v>0</v>
      </c>
      <c r="J126" s="12">
        <v>0</v>
      </c>
      <c r="K126" s="11">
        <f t="shared" si="8"/>
        <v>5</v>
      </c>
      <c r="L126" s="11">
        <v>10</v>
      </c>
      <c r="M126" s="13">
        <f t="shared" si="9"/>
        <v>0.5</v>
      </c>
      <c r="N126" s="254">
        <f t="shared" si="7"/>
        <v>4.2</v>
      </c>
    </row>
    <row r="127" spans="1:14" s="4" customFormat="1" hidden="1">
      <c r="A127" s="31" t="s">
        <v>52</v>
      </c>
      <c r="B127" s="493">
        <v>1</v>
      </c>
      <c r="C127" s="497" t="s">
        <v>16</v>
      </c>
      <c r="D127" s="498" t="s">
        <v>43</v>
      </c>
      <c r="E127" s="172"/>
      <c r="F127" s="495">
        <v>0</v>
      </c>
      <c r="G127" s="495">
        <v>1</v>
      </c>
      <c r="H127" s="495">
        <v>0</v>
      </c>
      <c r="I127" s="495">
        <v>1</v>
      </c>
      <c r="J127" s="495">
        <v>0</v>
      </c>
      <c r="K127" s="496">
        <f t="shared" si="8"/>
        <v>2</v>
      </c>
      <c r="L127" s="496">
        <v>10</v>
      </c>
      <c r="M127" s="452">
        <f t="shared" si="9"/>
        <v>0.2</v>
      </c>
      <c r="N127" s="271">
        <f t="shared" si="7"/>
        <v>3</v>
      </c>
    </row>
    <row r="128" spans="1:14" s="4" customFormat="1" hidden="1">
      <c r="A128" s="31" t="s">
        <v>52</v>
      </c>
      <c r="B128" s="78">
        <v>1</v>
      </c>
      <c r="C128" s="168" t="s">
        <v>17</v>
      </c>
      <c r="D128" s="165" t="s">
        <v>45</v>
      </c>
      <c r="E128" s="174"/>
      <c r="F128" s="41">
        <v>4</v>
      </c>
      <c r="G128" s="41">
        <v>0</v>
      </c>
      <c r="H128" s="41">
        <v>1</v>
      </c>
      <c r="I128" s="41">
        <v>0</v>
      </c>
      <c r="J128" s="41">
        <v>0</v>
      </c>
      <c r="K128" s="66">
        <f t="shared" si="8"/>
        <v>5</v>
      </c>
      <c r="L128" s="66">
        <v>10</v>
      </c>
      <c r="M128" s="67">
        <f t="shared" si="9"/>
        <v>0.5</v>
      </c>
      <c r="N128" s="254">
        <f t="shared" si="7"/>
        <v>4.5999999999999996</v>
      </c>
    </row>
    <row r="129" spans="1:14" s="4" customFormat="1" ht="15.75" hidden="1" thickBot="1">
      <c r="A129" s="31" t="s">
        <v>52</v>
      </c>
      <c r="B129" s="72">
        <v>1</v>
      </c>
      <c r="C129" s="169" t="s">
        <v>18</v>
      </c>
      <c r="D129" s="166" t="s">
        <v>46</v>
      </c>
      <c r="E129" s="175"/>
      <c r="F129" s="74">
        <v>4</v>
      </c>
      <c r="G129" s="74">
        <v>0</v>
      </c>
      <c r="H129" s="74">
        <v>0</v>
      </c>
      <c r="I129" s="74">
        <v>1</v>
      </c>
      <c r="J129" s="74">
        <v>0</v>
      </c>
      <c r="K129" s="75">
        <f t="shared" si="8"/>
        <v>5</v>
      </c>
      <c r="L129" s="75">
        <v>10</v>
      </c>
      <c r="M129" s="76">
        <f t="shared" si="9"/>
        <v>0.5</v>
      </c>
      <c r="N129" s="254">
        <f t="shared" si="7"/>
        <v>4.4000000000000004</v>
      </c>
    </row>
    <row r="130" spans="1:14" s="4" customFormat="1" ht="17.25" hidden="1">
      <c r="A130" s="48" t="s">
        <v>52</v>
      </c>
      <c r="B130" s="500">
        <v>2</v>
      </c>
      <c r="C130" s="512" t="s">
        <v>0</v>
      </c>
      <c r="D130" s="513" t="s">
        <v>32</v>
      </c>
      <c r="E130" s="170" t="s">
        <v>42</v>
      </c>
      <c r="F130" s="502">
        <v>0</v>
      </c>
      <c r="G130" s="502">
        <v>1</v>
      </c>
      <c r="H130" s="495">
        <v>3</v>
      </c>
      <c r="I130" s="495">
        <v>0</v>
      </c>
      <c r="J130" s="495">
        <v>0</v>
      </c>
      <c r="K130" s="503">
        <f t="shared" si="8"/>
        <v>4</v>
      </c>
      <c r="L130" s="503">
        <v>19</v>
      </c>
      <c r="M130" s="451">
        <f t="shared" si="9"/>
        <v>0.21052631578947367</v>
      </c>
      <c r="N130" s="271">
        <f t="shared" si="7"/>
        <v>3.25</v>
      </c>
    </row>
    <row r="131" spans="1:14" s="4" customFormat="1" ht="17.25" hidden="1">
      <c r="A131" s="31" t="s">
        <v>52</v>
      </c>
      <c r="B131" s="58">
        <v>2</v>
      </c>
      <c r="C131" s="167" t="s">
        <v>1</v>
      </c>
      <c r="D131" s="164" t="s">
        <v>34</v>
      </c>
      <c r="E131" s="171"/>
      <c r="F131" s="12">
        <v>2</v>
      </c>
      <c r="G131" s="12">
        <v>7</v>
      </c>
      <c r="H131" s="12">
        <v>2</v>
      </c>
      <c r="I131" s="12">
        <v>0</v>
      </c>
      <c r="J131" s="12">
        <v>1</v>
      </c>
      <c r="K131" s="11">
        <f t="shared" si="8"/>
        <v>12</v>
      </c>
      <c r="L131" s="11">
        <v>19</v>
      </c>
      <c r="M131" s="13">
        <f t="shared" si="9"/>
        <v>0.63157894736842102</v>
      </c>
      <c r="N131" s="254">
        <f t="shared" si="7"/>
        <v>3.75</v>
      </c>
    </row>
    <row r="132" spans="1:14" s="4" customFormat="1" ht="17.25" hidden="1">
      <c r="A132" s="31" t="s">
        <v>52</v>
      </c>
      <c r="B132" s="58">
        <v>2</v>
      </c>
      <c r="C132" s="167" t="s">
        <v>6</v>
      </c>
      <c r="D132" s="164" t="s">
        <v>33</v>
      </c>
      <c r="E132" s="171"/>
      <c r="F132" s="12">
        <v>1</v>
      </c>
      <c r="G132" s="12">
        <v>7</v>
      </c>
      <c r="H132" s="12">
        <v>4</v>
      </c>
      <c r="I132" s="12">
        <v>0</v>
      </c>
      <c r="J132" s="12">
        <v>0</v>
      </c>
      <c r="K132" s="11">
        <f t="shared" ref="K132:K163" si="10">SUM(F132:J132)</f>
        <v>12</v>
      </c>
      <c r="L132" s="11">
        <v>19</v>
      </c>
      <c r="M132" s="13">
        <f t="shared" ref="M132:M163" si="11">K132/L132</f>
        <v>0.63157894736842102</v>
      </c>
      <c r="N132" s="254">
        <f t="shared" si="7"/>
        <v>3.75</v>
      </c>
    </row>
    <row r="133" spans="1:14" s="4" customFormat="1" hidden="1">
      <c r="A133" s="31" t="s">
        <v>52</v>
      </c>
      <c r="B133" s="493">
        <v>2</v>
      </c>
      <c r="C133" s="497" t="s">
        <v>7</v>
      </c>
      <c r="D133" s="515" t="s">
        <v>35</v>
      </c>
      <c r="E133" s="172"/>
      <c r="F133" s="495">
        <v>1</v>
      </c>
      <c r="G133" s="495">
        <v>5</v>
      </c>
      <c r="H133" s="495">
        <v>5</v>
      </c>
      <c r="I133" s="495">
        <v>1</v>
      </c>
      <c r="J133" s="495">
        <v>0</v>
      </c>
      <c r="K133" s="496">
        <f t="shared" si="10"/>
        <v>12</v>
      </c>
      <c r="L133" s="496">
        <v>19</v>
      </c>
      <c r="M133" s="452">
        <f t="shared" si="11"/>
        <v>0.63157894736842102</v>
      </c>
      <c r="N133" s="271">
        <f t="shared" ref="N133:N196" si="12" xml:space="preserve"> (5*F133+4*G133+3*H133+2*I133+1*J133)/K133</f>
        <v>3.5</v>
      </c>
    </row>
    <row r="134" spans="1:14" s="4" customFormat="1" hidden="1">
      <c r="A134" s="31" t="s">
        <v>52</v>
      </c>
      <c r="B134" s="58">
        <v>2</v>
      </c>
      <c r="C134" s="167" t="s">
        <v>8</v>
      </c>
      <c r="D134" s="126" t="s">
        <v>36</v>
      </c>
      <c r="E134" s="173"/>
      <c r="F134" s="12">
        <v>2</v>
      </c>
      <c r="G134" s="12">
        <v>5</v>
      </c>
      <c r="H134" s="12">
        <v>3</v>
      </c>
      <c r="I134" s="12">
        <v>0</v>
      </c>
      <c r="J134" s="12">
        <v>0</v>
      </c>
      <c r="K134" s="11">
        <f t="shared" si="10"/>
        <v>10</v>
      </c>
      <c r="L134" s="11">
        <v>19</v>
      </c>
      <c r="M134" s="13">
        <f t="shared" si="11"/>
        <v>0.52631578947368418</v>
      </c>
      <c r="N134" s="254">
        <f t="shared" si="12"/>
        <v>3.9</v>
      </c>
    </row>
    <row r="135" spans="1:14" s="4" customFormat="1" ht="30" hidden="1">
      <c r="A135" s="31" t="s">
        <v>52</v>
      </c>
      <c r="B135" s="58">
        <v>2</v>
      </c>
      <c r="C135" s="167" t="s">
        <v>9</v>
      </c>
      <c r="D135" s="126" t="s">
        <v>44</v>
      </c>
      <c r="E135" s="173"/>
      <c r="F135" s="12">
        <v>1</v>
      </c>
      <c r="G135" s="12">
        <v>7</v>
      </c>
      <c r="H135" s="12">
        <v>4</v>
      </c>
      <c r="I135" s="12">
        <v>0</v>
      </c>
      <c r="J135" s="12">
        <v>0</v>
      </c>
      <c r="K135" s="11">
        <f t="shared" si="10"/>
        <v>12</v>
      </c>
      <c r="L135" s="11">
        <v>19</v>
      </c>
      <c r="M135" s="13">
        <f t="shared" si="11"/>
        <v>0.63157894736842102</v>
      </c>
      <c r="N135" s="254">
        <f t="shared" si="12"/>
        <v>3.75</v>
      </c>
    </row>
    <row r="136" spans="1:14" s="4" customFormat="1" ht="30" hidden="1">
      <c r="A136" s="31" t="s">
        <v>52</v>
      </c>
      <c r="B136" s="58">
        <v>2</v>
      </c>
      <c r="C136" s="167" t="s">
        <v>10</v>
      </c>
      <c r="D136" s="126" t="s">
        <v>37</v>
      </c>
      <c r="E136" s="173"/>
      <c r="F136" s="12">
        <v>2</v>
      </c>
      <c r="G136" s="12">
        <v>7</v>
      </c>
      <c r="H136" s="12">
        <v>3</v>
      </c>
      <c r="I136" s="12">
        <v>0</v>
      </c>
      <c r="J136" s="12">
        <v>0</v>
      </c>
      <c r="K136" s="11">
        <f t="shared" si="10"/>
        <v>12</v>
      </c>
      <c r="L136" s="11">
        <v>19</v>
      </c>
      <c r="M136" s="13">
        <f t="shared" si="11"/>
        <v>0.63157894736842102</v>
      </c>
      <c r="N136" s="254">
        <f t="shared" si="12"/>
        <v>3.9166666666666665</v>
      </c>
    </row>
    <row r="137" spans="1:14" s="4" customFormat="1" hidden="1">
      <c r="A137" s="31" t="s">
        <v>52</v>
      </c>
      <c r="B137" s="58">
        <v>2</v>
      </c>
      <c r="C137" s="167" t="s">
        <v>11</v>
      </c>
      <c r="D137" s="125" t="s">
        <v>39</v>
      </c>
      <c r="E137" s="172"/>
      <c r="F137" s="12">
        <v>3</v>
      </c>
      <c r="G137" s="12">
        <v>5</v>
      </c>
      <c r="H137" s="12">
        <v>4</v>
      </c>
      <c r="I137" s="12">
        <v>0</v>
      </c>
      <c r="J137" s="12">
        <v>0</v>
      </c>
      <c r="K137" s="11">
        <f t="shared" si="10"/>
        <v>12</v>
      </c>
      <c r="L137" s="11">
        <v>19</v>
      </c>
      <c r="M137" s="13">
        <f t="shared" si="11"/>
        <v>0.63157894736842102</v>
      </c>
      <c r="N137" s="254">
        <f t="shared" si="12"/>
        <v>3.9166666666666665</v>
      </c>
    </row>
    <row r="138" spans="1:14" s="4" customFormat="1" hidden="1">
      <c r="A138" s="31" t="s">
        <v>52</v>
      </c>
      <c r="B138" s="58">
        <v>2</v>
      </c>
      <c r="C138" s="167" t="s">
        <v>12</v>
      </c>
      <c r="D138" s="125" t="s">
        <v>38</v>
      </c>
      <c r="E138" s="172"/>
      <c r="F138" s="12">
        <v>2</v>
      </c>
      <c r="G138" s="12">
        <v>2</v>
      </c>
      <c r="H138" s="12">
        <v>7</v>
      </c>
      <c r="I138" s="12">
        <v>1</v>
      </c>
      <c r="J138" s="12">
        <v>0</v>
      </c>
      <c r="K138" s="11">
        <f t="shared" si="10"/>
        <v>12</v>
      </c>
      <c r="L138" s="11">
        <v>19</v>
      </c>
      <c r="M138" s="13">
        <f t="shared" si="11"/>
        <v>0.63157894736842102</v>
      </c>
      <c r="N138" s="254">
        <f t="shared" si="12"/>
        <v>3.4166666666666665</v>
      </c>
    </row>
    <row r="139" spans="1:14" s="4" customFormat="1" hidden="1">
      <c r="A139" s="31" t="s">
        <v>52</v>
      </c>
      <c r="B139" s="58">
        <v>2</v>
      </c>
      <c r="C139" s="167" t="s">
        <v>13</v>
      </c>
      <c r="D139" s="126" t="s">
        <v>40</v>
      </c>
      <c r="E139" s="173"/>
      <c r="F139" s="12">
        <v>2</v>
      </c>
      <c r="G139" s="12">
        <v>5</v>
      </c>
      <c r="H139" s="12">
        <v>5</v>
      </c>
      <c r="I139" s="12">
        <v>0</v>
      </c>
      <c r="J139" s="12">
        <v>0</v>
      </c>
      <c r="K139" s="11">
        <f t="shared" si="10"/>
        <v>12</v>
      </c>
      <c r="L139" s="11">
        <v>19</v>
      </c>
      <c r="M139" s="13">
        <f t="shared" si="11"/>
        <v>0.63157894736842102</v>
      </c>
      <c r="N139" s="254">
        <f t="shared" si="12"/>
        <v>3.75</v>
      </c>
    </row>
    <row r="140" spans="1:14" s="4" customFormat="1" hidden="1">
      <c r="A140" s="31" t="s">
        <v>52</v>
      </c>
      <c r="B140" s="58">
        <v>2</v>
      </c>
      <c r="C140" s="167" t="s">
        <v>15</v>
      </c>
      <c r="D140" s="125" t="s">
        <v>41</v>
      </c>
      <c r="E140" s="172"/>
      <c r="F140" s="12">
        <v>3</v>
      </c>
      <c r="G140" s="12">
        <v>5</v>
      </c>
      <c r="H140" s="12">
        <v>3</v>
      </c>
      <c r="I140" s="12">
        <v>0</v>
      </c>
      <c r="J140" s="12">
        <v>0</v>
      </c>
      <c r="K140" s="11">
        <f t="shared" si="10"/>
        <v>11</v>
      </c>
      <c r="L140" s="11">
        <v>19</v>
      </c>
      <c r="M140" s="13">
        <f t="shared" si="11"/>
        <v>0.57894736842105265</v>
      </c>
      <c r="N140" s="254">
        <f t="shared" si="12"/>
        <v>4</v>
      </c>
    </row>
    <row r="141" spans="1:14" s="4" customFormat="1" hidden="1">
      <c r="A141" s="31" t="s">
        <v>52</v>
      </c>
      <c r="B141" s="493">
        <v>2</v>
      </c>
      <c r="C141" s="497" t="s">
        <v>16</v>
      </c>
      <c r="D141" s="498" t="s">
        <v>43</v>
      </c>
      <c r="E141" s="172"/>
      <c r="F141" s="495">
        <v>1</v>
      </c>
      <c r="G141" s="495">
        <v>0</v>
      </c>
      <c r="H141" s="495">
        <v>1</v>
      </c>
      <c r="I141" s="495">
        <v>1</v>
      </c>
      <c r="J141" s="495">
        <v>0</v>
      </c>
      <c r="K141" s="496">
        <f t="shared" si="10"/>
        <v>3</v>
      </c>
      <c r="L141" s="496">
        <v>19</v>
      </c>
      <c r="M141" s="452">
        <f t="shared" si="11"/>
        <v>0.15789473684210525</v>
      </c>
      <c r="N141" s="271">
        <f t="shared" si="12"/>
        <v>3.3333333333333335</v>
      </c>
    </row>
    <row r="142" spans="1:14" s="4" customFormat="1" hidden="1">
      <c r="A142" s="31" t="s">
        <v>52</v>
      </c>
      <c r="B142" s="78">
        <v>2</v>
      </c>
      <c r="C142" s="168" t="s">
        <v>17</v>
      </c>
      <c r="D142" s="165" t="s">
        <v>45</v>
      </c>
      <c r="E142" s="174"/>
      <c r="F142" s="41">
        <v>6</v>
      </c>
      <c r="G142" s="41">
        <v>0</v>
      </c>
      <c r="H142" s="41">
        <v>4</v>
      </c>
      <c r="I142" s="41">
        <v>1</v>
      </c>
      <c r="J142" s="41">
        <v>2</v>
      </c>
      <c r="K142" s="66">
        <f t="shared" si="10"/>
        <v>13</v>
      </c>
      <c r="L142" s="66">
        <v>19</v>
      </c>
      <c r="M142" s="67">
        <f t="shared" si="11"/>
        <v>0.68421052631578949</v>
      </c>
      <c r="N142" s="254">
        <f t="shared" si="12"/>
        <v>3.5384615384615383</v>
      </c>
    </row>
    <row r="143" spans="1:14" s="4" customFormat="1" ht="15.75" hidden="1" thickBot="1">
      <c r="A143" s="31" t="s">
        <v>52</v>
      </c>
      <c r="B143" s="72">
        <v>2</v>
      </c>
      <c r="C143" s="169" t="s">
        <v>18</v>
      </c>
      <c r="D143" s="166" t="s">
        <v>46</v>
      </c>
      <c r="E143" s="175"/>
      <c r="F143" s="74">
        <v>6</v>
      </c>
      <c r="G143" s="74">
        <v>0</v>
      </c>
      <c r="H143" s="74">
        <v>2</v>
      </c>
      <c r="I143" s="74">
        <v>3</v>
      </c>
      <c r="J143" s="74">
        <v>2</v>
      </c>
      <c r="K143" s="75">
        <f t="shared" si="10"/>
        <v>13</v>
      </c>
      <c r="L143" s="75">
        <v>19</v>
      </c>
      <c r="M143" s="76">
        <f t="shared" si="11"/>
        <v>0.68421052631578949</v>
      </c>
      <c r="N143" s="254">
        <f t="shared" si="12"/>
        <v>3.3846153846153846</v>
      </c>
    </row>
    <row r="144" spans="1:14" s="4" customFormat="1" ht="17.25" hidden="1">
      <c r="A144" s="48" t="s">
        <v>52</v>
      </c>
      <c r="B144" s="500">
        <v>3</v>
      </c>
      <c r="C144" s="512" t="s">
        <v>0</v>
      </c>
      <c r="D144" s="513" t="s">
        <v>32</v>
      </c>
      <c r="E144" s="170" t="s">
        <v>42</v>
      </c>
      <c r="F144" s="502">
        <v>0</v>
      </c>
      <c r="G144" s="502">
        <v>3</v>
      </c>
      <c r="H144" s="502">
        <v>6</v>
      </c>
      <c r="I144" s="502">
        <v>0</v>
      </c>
      <c r="J144" s="502">
        <v>0</v>
      </c>
      <c r="K144" s="503">
        <f t="shared" si="10"/>
        <v>9</v>
      </c>
      <c r="L144" s="503">
        <v>20</v>
      </c>
      <c r="M144" s="451">
        <f t="shared" si="11"/>
        <v>0.45</v>
      </c>
      <c r="N144" s="271">
        <f t="shared" si="12"/>
        <v>3.3333333333333335</v>
      </c>
    </row>
    <row r="145" spans="1:14" s="4" customFormat="1" ht="17.25" hidden="1">
      <c r="A145" s="31" t="s">
        <v>52</v>
      </c>
      <c r="B145" s="58">
        <v>3</v>
      </c>
      <c r="C145" s="167" t="s">
        <v>1</v>
      </c>
      <c r="D145" s="164" t="s">
        <v>34</v>
      </c>
      <c r="E145" s="171"/>
      <c r="F145" s="12">
        <v>0</v>
      </c>
      <c r="G145" s="12">
        <v>5</v>
      </c>
      <c r="H145" s="12">
        <v>5</v>
      </c>
      <c r="I145" s="12">
        <v>1</v>
      </c>
      <c r="J145" s="12">
        <v>1</v>
      </c>
      <c r="K145" s="11">
        <f t="shared" si="10"/>
        <v>12</v>
      </c>
      <c r="L145" s="11">
        <v>20</v>
      </c>
      <c r="M145" s="13">
        <f t="shared" si="11"/>
        <v>0.6</v>
      </c>
      <c r="N145" s="254">
        <f t="shared" si="12"/>
        <v>3.1666666666666665</v>
      </c>
    </row>
    <row r="146" spans="1:14" s="4" customFormat="1" ht="17.25" hidden="1">
      <c r="A146" s="31" t="s">
        <v>52</v>
      </c>
      <c r="B146" s="58">
        <v>3</v>
      </c>
      <c r="C146" s="167" t="s">
        <v>6</v>
      </c>
      <c r="D146" s="164" t="s">
        <v>33</v>
      </c>
      <c r="E146" s="171"/>
      <c r="F146" s="12">
        <v>1</v>
      </c>
      <c r="G146" s="12">
        <v>6</v>
      </c>
      <c r="H146" s="12">
        <v>4</v>
      </c>
      <c r="I146" s="12">
        <v>1</v>
      </c>
      <c r="J146" s="12">
        <v>0</v>
      </c>
      <c r="K146" s="11">
        <f t="shared" si="10"/>
        <v>12</v>
      </c>
      <c r="L146" s="11">
        <v>20</v>
      </c>
      <c r="M146" s="13">
        <f t="shared" si="11"/>
        <v>0.6</v>
      </c>
      <c r="N146" s="254">
        <f t="shared" si="12"/>
        <v>3.5833333333333335</v>
      </c>
    </row>
    <row r="147" spans="1:14" s="4" customFormat="1" hidden="1">
      <c r="A147" s="31" t="s">
        <v>52</v>
      </c>
      <c r="B147" s="493">
        <v>3</v>
      </c>
      <c r="C147" s="497" t="s">
        <v>7</v>
      </c>
      <c r="D147" s="515" t="s">
        <v>35</v>
      </c>
      <c r="E147" s="172"/>
      <c r="F147" s="495">
        <v>1</v>
      </c>
      <c r="G147" s="495">
        <v>6</v>
      </c>
      <c r="H147" s="495">
        <v>3</v>
      </c>
      <c r="I147" s="495">
        <v>1</v>
      </c>
      <c r="J147" s="495">
        <v>1</v>
      </c>
      <c r="K147" s="496">
        <f t="shared" si="10"/>
        <v>12</v>
      </c>
      <c r="L147" s="496">
        <v>20</v>
      </c>
      <c r="M147" s="452">
        <f t="shared" si="11"/>
        <v>0.6</v>
      </c>
      <c r="N147" s="271">
        <f t="shared" si="12"/>
        <v>3.4166666666666665</v>
      </c>
    </row>
    <row r="148" spans="1:14" s="4" customFormat="1" hidden="1">
      <c r="A148" s="31" t="s">
        <v>52</v>
      </c>
      <c r="B148" s="58">
        <v>3</v>
      </c>
      <c r="C148" s="167" t="s">
        <v>8</v>
      </c>
      <c r="D148" s="126" t="s">
        <v>36</v>
      </c>
      <c r="E148" s="173"/>
      <c r="F148" s="12">
        <v>1</v>
      </c>
      <c r="G148" s="12">
        <v>4</v>
      </c>
      <c r="H148" s="12">
        <v>6</v>
      </c>
      <c r="I148" s="12">
        <v>0</v>
      </c>
      <c r="J148" s="12">
        <v>0</v>
      </c>
      <c r="K148" s="11">
        <f t="shared" si="10"/>
        <v>11</v>
      </c>
      <c r="L148" s="11">
        <v>20</v>
      </c>
      <c r="M148" s="13">
        <f t="shared" si="11"/>
        <v>0.55000000000000004</v>
      </c>
      <c r="N148" s="254">
        <f t="shared" si="12"/>
        <v>3.5454545454545454</v>
      </c>
    </row>
    <row r="149" spans="1:14" s="4" customFormat="1" ht="30" hidden="1">
      <c r="A149" s="31" t="s">
        <v>52</v>
      </c>
      <c r="B149" s="58">
        <v>3</v>
      </c>
      <c r="C149" s="167" t="s">
        <v>9</v>
      </c>
      <c r="D149" s="126" t="s">
        <v>44</v>
      </c>
      <c r="E149" s="173"/>
      <c r="F149" s="12">
        <v>2</v>
      </c>
      <c r="G149" s="12">
        <v>6</v>
      </c>
      <c r="H149" s="12">
        <v>4</v>
      </c>
      <c r="I149" s="12">
        <v>0</v>
      </c>
      <c r="J149" s="12">
        <v>0</v>
      </c>
      <c r="K149" s="11">
        <f t="shared" si="10"/>
        <v>12</v>
      </c>
      <c r="L149" s="11">
        <v>20</v>
      </c>
      <c r="M149" s="13">
        <f t="shared" si="11"/>
        <v>0.6</v>
      </c>
      <c r="N149" s="254">
        <f t="shared" si="12"/>
        <v>3.8333333333333335</v>
      </c>
    </row>
    <row r="150" spans="1:14" s="4" customFormat="1" ht="30" hidden="1">
      <c r="A150" s="31" t="s">
        <v>52</v>
      </c>
      <c r="B150" s="58">
        <v>3</v>
      </c>
      <c r="C150" s="167" t="s">
        <v>10</v>
      </c>
      <c r="D150" s="126" t="s">
        <v>37</v>
      </c>
      <c r="E150" s="173"/>
      <c r="F150" s="12">
        <v>2</v>
      </c>
      <c r="G150" s="12">
        <v>5</v>
      </c>
      <c r="H150" s="12">
        <v>5</v>
      </c>
      <c r="I150" s="12">
        <v>0</v>
      </c>
      <c r="J150" s="12">
        <v>0</v>
      </c>
      <c r="K150" s="11">
        <f t="shared" si="10"/>
        <v>12</v>
      </c>
      <c r="L150" s="11">
        <v>20</v>
      </c>
      <c r="M150" s="13">
        <f t="shared" si="11"/>
        <v>0.6</v>
      </c>
      <c r="N150" s="254">
        <f t="shared" si="12"/>
        <v>3.75</v>
      </c>
    </row>
    <row r="151" spans="1:14" s="4" customFormat="1" hidden="1">
      <c r="A151" s="31" t="s">
        <v>52</v>
      </c>
      <c r="B151" s="58">
        <v>3</v>
      </c>
      <c r="C151" s="167" t="s">
        <v>11</v>
      </c>
      <c r="D151" s="125" t="s">
        <v>39</v>
      </c>
      <c r="E151" s="172"/>
      <c r="F151" s="12">
        <v>1</v>
      </c>
      <c r="G151" s="12">
        <v>5</v>
      </c>
      <c r="H151" s="12">
        <v>5</v>
      </c>
      <c r="I151" s="12">
        <v>1</v>
      </c>
      <c r="J151" s="12">
        <v>0</v>
      </c>
      <c r="K151" s="11">
        <f t="shared" si="10"/>
        <v>12</v>
      </c>
      <c r="L151" s="11">
        <v>20</v>
      </c>
      <c r="M151" s="13">
        <f t="shared" si="11"/>
        <v>0.6</v>
      </c>
      <c r="N151" s="254">
        <f t="shared" si="12"/>
        <v>3.5</v>
      </c>
    </row>
    <row r="152" spans="1:14" s="4" customFormat="1" hidden="1">
      <c r="A152" s="31" t="s">
        <v>52</v>
      </c>
      <c r="B152" s="58">
        <v>3</v>
      </c>
      <c r="C152" s="167" t="s">
        <v>12</v>
      </c>
      <c r="D152" s="125" t="s">
        <v>38</v>
      </c>
      <c r="E152" s="172"/>
      <c r="F152" s="12">
        <v>0</v>
      </c>
      <c r="G152" s="12">
        <v>4</v>
      </c>
      <c r="H152" s="12">
        <v>7</v>
      </c>
      <c r="I152" s="12">
        <v>0</v>
      </c>
      <c r="J152" s="12">
        <v>1</v>
      </c>
      <c r="K152" s="11">
        <f t="shared" si="10"/>
        <v>12</v>
      </c>
      <c r="L152" s="11">
        <v>20</v>
      </c>
      <c r="M152" s="13">
        <f t="shared" si="11"/>
        <v>0.6</v>
      </c>
      <c r="N152" s="254">
        <f t="shared" si="12"/>
        <v>3.1666666666666665</v>
      </c>
    </row>
    <row r="153" spans="1:14" s="4" customFormat="1" hidden="1">
      <c r="A153" s="31" t="s">
        <v>52</v>
      </c>
      <c r="B153" s="58">
        <v>3</v>
      </c>
      <c r="C153" s="167" t="s">
        <v>13</v>
      </c>
      <c r="D153" s="126" t="s">
        <v>40</v>
      </c>
      <c r="E153" s="173"/>
      <c r="F153" s="12">
        <v>0</v>
      </c>
      <c r="G153" s="12">
        <v>4</v>
      </c>
      <c r="H153" s="12">
        <v>7</v>
      </c>
      <c r="I153" s="12">
        <v>1</v>
      </c>
      <c r="J153" s="12">
        <v>0</v>
      </c>
      <c r="K153" s="11">
        <f t="shared" si="10"/>
        <v>12</v>
      </c>
      <c r="L153" s="11">
        <v>20</v>
      </c>
      <c r="M153" s="13">
        <f t="shared" si="11"/>
        <v>0.6</v>
      </c>
      <c r="N153" s="254">
        <f t="shared" si="12"/>
        <v>3.25</v>
      </c>
    </row>
    <row r="154" spans="1:14" s="4" customFormat="1" hidden="1">
      <c r="A154" s="31" t="s">
        <v>52</v>
      </c>
      <c r="B154" s="58">
        <v>3</v>
      </c>
      <c r="C154" s="167" t="s">
        <v>15</v>
      </c>
      <c r="D154" s="125" t="s">
        <v>41</v>
      </c>
      <c r="E154" s="172"/>
      <c r="F154" s="12">
        <v>0</v>
      </c>
      <c r="G154" s="12">
        <v>4</v>
      </c>
      <c r="H154" s="12">
        <v>8</v>
      </c>
      <c r="I154" s="12">
        <v>0</v>
      </c>
      <c r="J154" s="12">
        <v>0</v>
      </c>
      <c r="K154" s="11">
        <f t="shared" si="10"/>
        <v>12</v>
      </c>
      <c r="L154" s="11">
        <v>20</v>
      </c>
      <c r="M154" s="13">
        <f t="shared" si="11"/>
        <v>0.6</v>
      </c>
      <c r="N154" s="254">
        <f t="shared" si="12"/>
        <v>3.3333333333333335</v>
      </c>
    </row>
    <row r="155" spans="1:14" s="4" customFormat="1" hidden="1">
      <c r="A155" s="31" t="s">
        <v>52</v>
      </c>
      <c r="B155" s="493">
        <v>3</v>
      </c>
      <c r="C155" s="497" t="s">
        <v>16</v>
      </c>
      <c r="D155" s="498" t="s">
        <v>43</v>
      </c>
      <c r="E155" s="172"/>
      <c r="F155" s="495">
        <v>0</v>
      </c>
      <c r="G155" s="495">
        <v>2</v>
      </c>
      <c r="H155" s="495">
        <v>2</v>
      </c>
      <c r="I155" s="495">
        <v>2</v>
      </c>
      <c r="J155" s="495">
        <v>0</v>
      </c>
      <c r="K155" s="496">
        <f t="shared" si="10"/>
        <v>6</v>
      </c>
      <c r="L155" s="496">
        <v>20</v>
      </c>
      <c r="M155" s="452">
        <f t="shared" si="11"/>
        <v>0.3</v>
      </c>
      <c r="N155" s="271">
        <f t="shared" si="12"/>
        <v>3</v>
      </c>
    </row>
    <row r="156" spans="1:14" s="4" customFormat="1" hidden="1">
      <c r="A156" s="31" t="s">
        <v>52</v>
      </c>
      <c r="B156" s="78">
        <v>3</v>
      </c>
      <c r="C156" s="168" t="s">
        <v>17</v>
      </c>
      <c r="D156" s="165" t="s">
        <v>45</v>
      </c>
      <c r="E156" s="174"/>
      <c r="F156" s="41">
        <v>3</v>
      </c>
      <c r="G156" s="41">
        <v>0</v>
      </c>
      <c r="H156" s="41">
        <v>6</v>
      </c>
      <c r="I156" s="41">
        <v>3</v>
      </c>
      <c r="J156" s="41">
        <v>0</v>
      </c>
      <c r="K156" s="66">
        <f t="shared" si="10"/>
        <v>12</v>
      </c>
      <c r="L156" s="66">
        <v>20</v>
      </c>
      <c r="M156" s="67">
        <f t="shared" si="11"/>
        <v>0.6</v>
      </c>
      <c r="N156" s="254">
        <f t="shared" si="12"/>
        <v>3.25</v>
      </c>
    </row>
    <row r="157" spans="1:14" s="4" customFormat="1" ht="15.75" hidden="1" thickBot="1">
      <c r="A157" s="31" t="s">
        <v>52</v>
      </c>
      <c r="B157" s="72">
        <v>3</v>
      </c>
      <c r="C157" s="169" t="s">
        <v>18</v>
      </c>
      <c r="D157" s="166" t="s">
        <v>46</v>
      </c>
      <c r="E157" s="175"/>
      <c r="F157" s="74">
        <v>3</v>
      </c>
      <c r="G157" s="74">
        <v>1</v>
      </c>
      <c r="H157" s="93">
        <v>3</v>
      </c>
      <c r="I157" s="74">
        <v>5</v>
      </c>
      <c r="J157" s="74">
        <v>0</v>
      </c>
      <c r="K157" s="75">
        <f t="shared" si="10"/>
        <v>12</v>
      </c>
      <c r="L157" s="75">
        <v>20</v>
      </c>
      <c r="M157" s="76">
        <f t="shared" si="11"/>
        <v>0.6</v>
      </c>
      <c r="N157" s="254">
        <f t="shared" si="12"/>
        <v>3.1666666666666665</v>
      </c>
    </row>
    <row r="158" spans="1:14" s="4" customFormat="1" ht="17.25" hidden="1">
      <c r="A158" s="48" t="s">
        <v>52</v>
      </c>
      <c r="B158" s="500">
        <v>4</v>
      </c>
      <c r="C158" s="512" t="s">
        <v>0</v>
      </c>
      <c r="D158" s="513" t="s">
        <v>32</v>
      </c>
      <c r="E158" s="170" t="s">
        <v>42</v>
      </c>
      <c r="F158" s="502">
        <v>1</v>
      </c>
      <c r="G158" s="502">
        <v>3</v>
      </c>
      <c r="H158" s="502">
        <v>2</v>
      </c>
      <c r="I158" s="502">
        <v>1</v>
      </c>
      <c r="J158" s="502">
        <v>0</v>
      </c>
      <c r="K158" s="503">
        <f t="shared" si="10"/>
        <v>7</v>
      </c>
      <c r="L158" s="503">
        <v>20</v>
      </c>
      <c r="M158" s="451">
        <f t="shared" si="11"/>
        <v>0.35</v>
      </c>
      <c r="N158" s="271">
        <f t="shared" si="12"/>
        <v>3.5714285714285716</v>
      </c>
    </row>
    <row r="159" spans="1:14" s="4" customFormat="1" ht="17.25" hidden="1">
      <c r="A159" s="31" t="s">
        <v>52</v>
      </c>
      <c r="B159" s="58">
        <v>4</v>
      </c>
      <c r="C159" s="167" t="s">
        <v>1</v>
      </c>
      <c r="D159" s="164" t="s">
        <v>34</v>
      </c>
      <c r="E159" s="171"/>
      <c r="F159" s="12">
        <v>1</v>
      </c>
      <c r="G159" s="12">
        <v>4</v>
      </c>
      <c r="H159" s="12">
        <v>4</v>
      </c>
      <c r="I159" s="12">
        <v>0</v>
      </c>
      <c r="J159" s="12">
        <v>0</v>
      </c>
      <c r="K159" s="11">
        <f t="shared" si="10"/>
        <v>9</v>
      </c>
      <c r="L159" s="11">
        <v>20</v>
      </c>
      <c r="M159" s="13">
        <f t="shared" si="11"/>
        <v>0.45</v>
      </c>
      <c r="N159" s="254">
        <f t="shared" si="12"/>
        <v>3.6666666666666665</v>
      </c>
    </row>
    <row r="160" spans="1:14" s="4" customFormat="1" ht="17.25" hidden="1">
      <c r="A160" s="31" t="s">
        <v>52</v>
      </c>
      <c r="B160" s="58">
        <v>4</v>
      </c>
      <c r="C160" s="167" t="s">
        <v>6</v>
      </c>
      <c r="D160" s="164" t="s">
        <v>33</v>
      </c>
      <c r="E160" s="171"/>
      <c r="F160" s="12">
        <v>2</v>
      </c>
      <c r="G160" s="12">
        <v>5</v>
      </c>
      <c r="H160" s="12">
        <v>2</v>
      </c>
      <c r="I160" s="12">
        <v>0</v>
      </c>
      <c r="J160" s="12">
        <v>0</v>
      </c>
      <c r="K160" s="11">
        <f t="shared" si="10"/>
        <v>9</v>
      </c>
      <c r="L160" s="11">
        <v>20</v>
      </c>
      <c r="M160" s="13">
        <f t="shared" si="11"/>
        <v>0.45</v>
      </c>
      <c r="N160" s="254">
        <f t="shared" si="12"/>
        <v>4</v>
      </c>
    </row>
    <row r="161" spans="1:14" s="4" customFormat="1" hidden="1">
      <c r="A161" s="31" t="s">
        <v>52</v>
      </c>
      <c r="B161" s="493">
        <v>4</v>
      </c>
      <c r="C161" s="497" t="s">
        <v>7</v>
      </c>
      <c r="D161" s="515" t="s">
        <v>35</v>
      </c>
      <c r="E161" s="172"/>
      <c r="F161" s="495">
        <v>2</v>
      </c>
      <c r="G161" s="495">
        <v>5</v>
      </c>
      <c r="H161" s="495">
        <v>2</v>
      </c>
      <c r="I161" s="495">
        <v>0</v>
      </c>
      <c r="J161" s="495">
        <v>0</v>
      </c>
      <c r="K161" s="496">
        <f t="shared" si="10"/>
        <v>9</v>
      </c>
      <c r="L161" s="496">
        <v>20</v>
      </c>
      <c r="M161" s="452">
        <f t="shared" si="11"/>
        <v>0.45</v>
      </c>
      <c r="N161" s="271">
        <f t="shared" si="12"/>
        <v>4</v>
      </c>
    </row>
    <row r="162" spans="1:14" s="4" customFormat="1" hidden="1">
      <c r="A162" s="31" t="s">
        <v>52</v>
      </c>
      <c r="B162" s="58">
        <v>4</v>
      </c>
      <c r="C162" s="167" t="s">
        <v>8</v>
      </c>
      <c r="D162" s="126" t="s">
        <v>36</v>
      </c>
      <c r="E162" s="173"/>
      <c r="F162" s="12">
        <v>1</v>
      </c>
      <c r="G162" s="12">
        <v>4</v>
      </c>
      <c r="H162" s="12">
        <v>4</v>
      </c>
      <c r="I162" s="12">
        <v>0</v>
      </c>
      <c r="J162" s="12">
        <v>0</v>
      </c>
      <c r="K162" s="11">
        <f t="shared" si="10"/>
        <v>9</v>
      </c>
      <c r="L162" s="11">
        <v>20</v>
      </c>
      <c r="M162" s="13">
        <f t="shared" si="11"/>
        <v>0.45</v>
      </c>
      <c r="N162" s="254">
        <f t="shared" si="12"/>
        <v>3.6666666666666665</v>
      </c>
    </row>
    <row r="163" spans="1:14" s="4" customFormat="1" ht="30" hidden="1">
      <c r="A163" s="31" t="s">
        <v>52</v>
      </c>
      <c r="B163" s="58">
        <v>4</v>
      </c>
      <c r="C163" s="167" t="s">
        <v>9</v>
      </c>
      <c r="D163" s="126" t="s">
        <v>44</v>
      </c>
      <c r="E163" s="173"/>
      <c r="F163" s="12">
        <v>2</v>
      </c>
      <c r="G163" s="12">
        <v>5</v>
      </c>
      <c r="H163" s="12">
        <v>2</v>
      </c>
      <c r="I163" s="12">
        <v>0</v>
      </c>
      <c r="J163" s="12">
        <v>0</v>
      </c>
      <c r="K163" s="11">
        <f t="shared" si="10"/>
        <v>9</v>
      </c>
      <c r="L163" s="11">
        <v>20</v>
      </c>
      <c r="M163" s="13">
        <f t="shared" si="11"/>
        <v>0.45</v>
      </c>
      <c r="N163" s="254">
        <f t="shared" si="12"/>
        <v>4</v>
      </c>
    </row>
    <row r="164" spans="1:14" s="4" customFormat="1" ht="30" hidden="1">
      <c r="A164" s="31" t="s">
        <v>52</v>
      </c>
      <c r="B164" s="58">
        <v>4</v>
      </c>
      <c r="C164" s="167" t="s">
        <v>10</v>
      </c>
      <c r="D164" s="126" t="s">
        <v>37</v>
      </c>
      <c r="E164" s="173"/>
      <c r="F164" s="12">
        <v>2</v>
      </c>
      <c r="G164" s="12">
        <v>5</v>
      </c>
      <c r="H164" s="12">
        <v>2</v>
      </c>
      <c r="I164" s="12">
        <v>0</v>
      </c>
      <c r="J164" s="12">
        <v>0</v>
      </c>
      <c r="K164" s="11">
        <f t="shared" ref="K164:K199" si="13">SUM(F164:J164)</f>
        <v>9</v>
      </c>
      <c r="L164" s="11">
        <v>20</v>
      </c>
      <c r="M164" s="13">
        <f t="shared" ref="M164:M199" si="14">K164/L164</f>
        <v>0.45</v>
      </c>
      <c r="N164" s="254">
        <f t="shared" si="12"/>
        <v>4</v>
      </c>
    </row>
    <row r="165" spans="1:14" s="4" customFormat="1" hidden="1">
      <c r="A165" s="31" t="s">
        <v>52</v>
      </c>
      <c r="B165" s="58">
        <v>4</v>
      </c>
      <c r="C165" s="167" t="s">
        <v>11</v>
      </c>
      <c r="D165" s="125" t="s">
        <v>39</v>
      </c>
      <c r="E165" s="172"/>
      <c r="F165" s="12">
        <v>2</v>
      </c>
      <c r="G165" s="12">
        <v>5</v>
      </c>
      <c r="H165" s="12">
        <v>2</v>
      </c>
      <c r="I165" s="12">
        <v>0</v>
      </c>
      <c r="J165" s="12">
        <v>0</v>
      </c>
      <c r="K165" s="11">
        <f t="shared" si="13"/>
        <v>9</v>
      </c>
      <c r="L165" s="11">
        <v>20</v>
      </c>
      <c r="M165" s="13">
        <f t="shared" si="14"/>
        <v>0.45</v>
      </c>
      <c r="N165" s="254">
        <f t="shared" si="12"/>
        <v>4</v>
      </c>
    </row>
    <row r="166" spans="1:14" s="4" customFormat="1" hidden="1">
      <c r="A166" s="31" t="s">
        <v>52</v>
      </c>
      <c r="B166" s="58">
        <v>4</v>
      </c>
      <c r="C166" s="167" t="s">
        <v>12</v>
      </c>
      <c r="D166" s="125" t="s">
        <v>38</v>
      </c>
      <c r="E166" s="172"/>
      <c r="F166" s="12">
        <v>2</v>
      </c>
      <c r="G166" s="12">
        <v>3</v>
      </c>
      <c r="H166" s="12">
        <v>4</v>
      </c>
      <c r="I166" s="12">
        <v>0</v>
      </c>
      <c r="J166" s="12">
        <v>0</v>
      </c>
      <c r="K166" s="11">
        <f t="shared" si="13"/>
        <v>9</v>
      </c>
      <c r="L166" s="11">
        <v>20</v>
      </c>
      <c r="M166" s="13">
        <f t="shared" si="14"/>
        <v>0.45</v>
      </c>
      <c r="N166" s="254">
        <f t="shared" si="12"/>
        <v>3.7777777777777777</v>
      </c>
    </row>
    <row r="167" spans="1:14" s="4" customFormat="1" hidden="1">
      <c r="A167" s="31" t="s">
        <v>52</v>
      </c>
      <c r="B167" s="58">
        <v>4</v>
      </c>
      <c r="C167" s="167" t="s">
        <v>13</v>
      </c>
      <c r="D167" s="126" t="s">
        <v>40</v>
      </c>
      <c r="E167" s="173"/>
      <c r="F167" s="12">
        <v>1</v>
      </c>
      <c r="G167" s="12">
        <v>5</v>
      </c>
      <c r="H167" s="12">
        <v>3</v>
      </c>
      <c r="I167" s="12">
        <v>0</v>
      </c>
      <c r="J167" s="12">
        <v>0</v>
      </c>
      <c r="K167" s="11">
        <f t="shared" si="13"/>
        <v>9</v>
      </c>
      <c r="L167" s="11">
        <v>20</v>
      </c>
      <c r="M167" s="13">
        <f t="shared" si="14"/>
        <v>0.45</v>
      </c>
      <c r="N167" s="254">
        <f t="shared" si="12"/>
        <v>3.7777777777777777</v>
      </c>
    </row>
    <row r="168" spans="1:14" s="4" customFormat="1" hidden="1">
      <c r="A168" s="31" t="s">
        <v>52</v>
      </c>
      <c r="B168" s="58">
        <v>4</v>
      </c>
      <c r="C168" s="167" t="s">
        <v>15</v>
      </c>
      <c r="D168" s="125" t="s">
        <v>41</v>
      </c>
      <c r="E168" s="172"/>
      <c r="F168" s="12">
        <v>0</v>
      </c>
      <c r="G168" s="12">
        <v>4</v>
      </c>
      <c r="H168" s="12">
        <v>5</v>
      </c>
      <c r="I168" s="12">
        <v>0</v>
      </c>
      <c r="J168" s="12">
        <v>0</v>
      </c>
      <c r="K168" s="11">
        <f t="shared" si="13"/>
        <v>9</v>
      </c>
      <c r="L168" s="11">
        <v>20</v>
      </c>
      <c r="M168" s="13">
        <f t="shared" si="14"/>
        <v>0.45</v>
      </c>
      <c r="N168" s="254">
        <f t="shared" si="12"/>
        <v>3.4444444444444446</v>
      </c>
    </row>
    <row r="169" spans="1:14" s="4" customFormat="1" hidden="1">
      <c r="A169" s="31" t="s">
        <v>52</v>
      </c>
      <c r="B169" s="493">
        <v>4</v>
      </c>
      <c r="C169" s="497" t="s">
        <v>16</v>
      </c>
      <c r="D169" s="498" t="s">
        <v>43</v>
      </c>
      <c r="E169" s="172"/>
      <c r="F169" s="495">
        <v>0</v>
      </c>
      <c r="G169" s="495">
        <v>0</v>
      </c>
      <c r="H169" s="495">
        <v>2</v>
      </c>
      <c r="I169" s="495">
        <v>0</v>
      </c>
      <c r="J169" s="495">
        <v>1</v>
      </c>
      <c r="K169" s="496">
        <f t="shared" si="13"/>
        <v>3</v>
      </c>
      <c r="L169" s="496">
        <v>20</v>
      </c>
      <c r="M169" s="452">
        <f t="shared" si="14"/>
        <v>0.15</v>
      </c>
      <c r="N169" s="271">
        <f t="shared" si="12"/>
        <v>2.3333333333333335</v>
      </c>
    </row>
    <row r="170" spans="1:14" s="4" customFormat="1" hidden="1">
      <c r="A170" s="31" t="s">
        <v>52</v>
      </c>
      <c r="B170" s="78">
        <v>4</v>
      </c>
      <c r="C170" s="168" t="s">
        <v>17</v>
      </c>
      <c r="D170" s="165" t="s">
        <v>45</v>
      </c>
      <c r="E170" s="174"/>
      <c r="F170" s="41">
        <v>5</v>
      </c>
      <c r="G170" s="41">
        <v>0</v>
      </c>
      <c r="H170" s="41">
        <v>3</v>
      </c>
      <c r="I170" s="41">
        <v>1</v>
      </c>
      <c r="J170" s="41">
        <v>0</v>
      </c>
      <c r="K170" s="66">
        <f t="shared" si="13"/>
        <v>9</v>
      </c>
      <c r="L170" s="66">
        <v>20</v>
      </c>
      <c r="M170" s="67">
        <f t="shared" si="14"/>
        <v>0.45</v>
      </c>
      <c r="N170" s="254">
        <f t="shared" si="12"/>
        <v>4</v>
      </c>
    </row>
    <row r="171" spans="1:14" s="4" customFormat="1" ht="15.75" hidden="1" thickBot="1">
      <c r="A171" s="31" t="s">
        <v>52</v>
      </c>
      <c r="B171" s="72">
        <v>4</v>
      </c>
      <c r="C171" s="169" t="s">
        <v>18</v>
      </c>
      <c r="D171" s="166" t="s">
        <v>46</v>
      </c>
      <c r="E171" s="175"/>
      <c r="F171" s="74">
        <v>6</v>
      </c>
      <c r="G171" s="74">
        <v>0</v>
      </c>
      <c r="H171" s="74">
        <v>3</v>
      </c>
      <c r="I171" s="74">
        <v>0</v>
      </c>
      <c r="J171" s="74">
        <v>0</v>
      </c>
      <c r="K171" s="75">
        <f t="shared" si="13"/>
        <v>9</v>
      </c>
      <c r="L171" s="75">
        <v>20</v>
      </c>
      <c r="M171" s="76">
        <f t="shared" si="14"/>
        <v>0.45</v>
      </c>
      <c r="N171" s="254">
        <f t="shared" si="12"/>
        <v>4.333333333333333</v>
      </c>
    </row>
    <row r="172" spans="1:14" s="4" customFormat="1" ht="17.25" hidden="1">
      <c r="A172" s="48" t="s">
        <v>52</v>
      </c>
      <c r="B172" s="500">
        <v>5</v>
      </c>
      <c r="C172" s="500" t="s">
        <v>0</v>
      </c>
      <c r="D172" s="508" t="s">
        <v>32</v>
      </c>
      <c r="E172" s="61" t="s">
        <v>42</v>
      </c>
      <c r="F172" s="502">
        <v>0</v>
      </c>
      <c r="G172" s="502">
        <v>0</v>
      </c>
      <c r="H172" s="502">
        <v>2</v>
      </c>
      <c r="I172" s="502">
        <v>0</v>
      </c>
      <c r="J172" s="502">
        <v>0</v>
      </c>
      <c r="K172" s="503">
        <f t="shared" ref="K172:K185" si="15">SUM(F172:J172)</f>
        <v>2</v>
      </c>
      <c r="L172" s="503">
        <v>9</v>
      </c>
      <c r="M172" s="451">
        <f t="shared" ref="M172:M185" si="16">K172/L172</f>
        <v>0.22222222222222221</v>
      </c>
      <c r="N172" s="271">
        <f t="shared" si="12"/>
        <v>3</v>
      </c>
    </row>
    <row r="173" spans="1:14" s="4" customFormat="1" ht="17.25" hidden="1">
      <c r="A173" s="31" t="s">
        <v>52</v>
      </c>
      <c r="B173" s="58">
        <v>5</v>
      </c>
      <c r="C173" s="58" t="s">
        <v>1</v>
      </c>
      <c r="D173" s="59" t="s">
        <v>34</v>
      </c>
      <c r="E173" s="59"/>
      <c r="F173" s="12">
        <v>1</v>
      </c>
      <c r="G173" s="12">
        <v>0</v>
      </c>
      <c r="H173" s="12">
        <v>1</v>
      </c>
      <c r="I173" s="12">
        <v>0</v>
      </c>
      <c r="J173" s="12">
        <v>0</v>
      </c>
      <c r="K173" s="11">
        <f t="shared" si="15"/>
        <v>2</v>
      </c>
      <c r="L173" s="11">
        <v>9</v>
      </c>
      <c r="M173" s="13">
        <f t="shared" si="16"/>
        <v>0.22222222222222221</v>
      </c>
      <c r="N173" s="254">
        <f t="shared" si="12"/>
        <v>4</v>
      </c>
    </row>
    <row r="174" spans="1:14" s="4" customFormat="1" ht="17.25" hidden="1">
      <c r="A174" s="31" t="s">
        <v>52</v>
      </c>
      <c r="B174" s="58">
        <v>5</v>
      </c>
      <c r="C174" s="58" t="s">
        <v>6</v>
      </c>
      <c r="D174" s="59" t="s">
        <v>33</v>
      </c>
      <c r="E174" s="59"/>
      <c r="F174" s="12">
        <v>1</v>
      </c>
      <c r="G174" s="12">
        <v>0</v>
      </c>
      <c r="H174" s="12">
        <v>1</v>
      </c>
      <c r="I174" s="12">
        <v>0</v>
      </c>
      <c r="J174" s="12">
        <v>0</v>
      </c>
      <c r="K174" s="11">
        <f t="shared" si="15"/>
        <v>2</v>
      </c>
      <c r="L174" s="11">
        <v>9</v>
      </c>
      <c r="M174" s="13">
        <f t="shared" si="16"/>
        <v>0.22222222222222221</v>
      </c>
      <c r="N174" s="254">
        <f t="shared" si="12"/>
        <v>4</v>
      </c>
    </row>
    <row r="175" spans="1:14" s="4" customFormat="1" hidden="1">
      <c r="A175" s="31" t="s">
        <v>52</v>
      </c>
      <c r="B175" s="493">
        <v>5</v>
      </c>
      <c r="C175" s="493" t="s">
        <v>7</v>
      </c>
      <c r="D175" s="514" t="s">
        <v>35</v>
      </c>
      <c r="E175" s="24"/>
      <c r="F175" s="495">
        <v>0</v>
      </c>
      <c r="G175" s="495">
        <v>1</v>
      </c>
      <c r="H175" s="495">
        <v>1</v>
      </c>
      <c r="I175" s="495">
        <v>0</v>
      </c>
      <c r="J175" s="495">
        <v>0</v>
      </c>
      <c r="K175" s="496">
        <f t="shared" si="15"/>
        <v>2</v>
      </c>
      <c r="L175" s="496">
        <v>9</v>
      </c>
      <c r="M175" s="452">
        <f t="shared" si="16"/>
        <v>0.22222222222222221</v>
      </c>
      <c r="N175" s="271">
        <f t="shared" si="12"/>
        <v>3.5</v>
      </c>
    </row>
    <row r="176" spans="1:14" s="4" customFormat="1" hidden="1">
      <c r="A176" s="90" t="s">
        <v>52</v>
      </c>
      <c r="B176" s="58">
        <v>5</v>
      </c>
      <c r="C176" s="58" t="s">
        <v>8</v>
      </c>
      <c r="D176" s="23" t="s">
        <v>36</v>
      </c>
      <c r="E176" s="23"/>
      <c r="F176" s="12">
        <v>0</v>
      </c>
      <c r="G176" s="12">
        <v>1</v>
      </c>
      <c r="H176" s="12">
        <v>1</v>
      </c>
      <c r="I176" s="12">
        <v>0</v>
      </c>
      <c r="J176" s="12">
        <v>0</v>
      </c>
      <c r="K176" s="11">
        <f t="shared" si="15"/>
        <v>2</v>
      </c>
      <c r="L176" s="11">
        <v>9</v>
      </c>
      <c r="M176" s="13">
        <f t="shared" si="16"/>
        <v>0.22222222222222221</v>
      </c>
      <c r="N176" s="254">
        <f t="shared" si="12"/>
        <v>3.5</v>
      </c>
    </row>
    <row r="177" spans="1:14" s="4" customFormat="1" ht="30" hidden="1">
      <c r="A177" s="12" t="s">
        <v>52</v>
      </c>
      <c r="B177" s="58">
        <v>5</v>
      </c>
      <c r="C177" s="58" t="s">
        <v>9</v>
      </c>
      <c r="D177" s="23" t="s">
        <v>44</v>
      </c>
      <c r="E177" s="23"/>
      <c r="F177" s="12">
        <v>0</v>
      </c>
      <c r="G177" s="12">
        <v>1</v>
      </c>
      <c r="H177" s="12">
        <v>1</v>
      </c>
      <c r="I177" s="12">
        <v>0</v>
      </c>
      <c r="J177" s="12">
        <v>0</v>
      </c>
      <c r="K177" s="11">
        <f t="shared" si="15"/>
        <v>2</v>
      </c>
      <c r="L177" s="11">
        <v>9</v>
      </c>
      <c r="M177" s="13">
        <f t="shared" si="16"/>
        <v>0.22222222222222221</v>
      </c>
      <c r="N177" s="254">
        <f t="shared" si="12"/>
        <v>3.5</v>
      </c>
    </row>
    <row r="178" spans="1:14" s="4" customFormat="1" ht="30" hidden="1">
      <c r="A178" s="33" t="s">
        <v>52</v>
      </c>
      <c r="B178" s="58">
        <v>5</v>
      </c>
      <c r="C178" s="58" t="s">
        <v>10</v>
      </c>
      <c r="D178" s="23" t="s">
        <v>37</v>
      </c>
      <c r="E178" s="23"/>
      <c r="F178" s="12">
        <v>0</v>
      </c>
      <c r="G178" s="12">
        <v>1</v>
      </c>
      <c r="H178" s="12">
        <v>1</v>
      </c>
      <c r="I178" s="12">
        <v>0</v>
      </c>
      <c r="J178" s="12">
        <v>0</v>
      </c>
      <c r="K178" s="11">
        <f t="shared" si="15"/>
        <v>2</v>
      </c>
      <c r="L178" s="11">
        <v>9</v>
      </c>
      <c r="M178" s="13">
        <f t="shared" si="16"/>
        <v>0.22222222222222221</v>
      </c>
      <c r="N178" s="254">
        <f t="shared" si="12"/>
        <v>3.5</v>
      </c>
    </row>
    <row r="179" spans="1:14" s="4" customFormat="1" hidden="1">
      <c r="A179" s="31" t="s">
        <v>52</v>
      </c>
      <c r="B179" s="58">
        <v>5</v>
      </c>
      <c r="C179" s="58" t="s">
        <v>11</v>
      </c>
      <c r="D179" s="24" t="s">
        <v>39</v>
      </c>
      <c r="E179" s="24"/>
      <c r="F179" s="12">
        <v>0</v>
      </c>
      <c r="G179" s="12">
        <v>1</v>
      </c>
      <c r="H179" s="12">
        <v>1</v>
      </c>
      <c r="I179" s="12">
        <v>0</v>
      </c>
      <c r="J179" s="12">
        <v>0</v>
      </c>
      <c r="K179" s="11">
        <f t="shared" si="15"/>
        <v>2</v>
      </c>
      <c r="L179" s="11">
        <v>9</v>
      </c>
      <c r="M179" s="13">
        <f t="shared" si="16"/>
        <v>0.22222222222222221</v>
      </c>
      <c r="N179" s="254">
        <f t="shared" si="12"/>
        <v>3.5</v>
      </c>
    </row>
    <row r="180" spans="1:14" s="4" customFormat="1" hidden="1">
      <c r="A180" s="31" t="s">
        <v>52</v>
      </c>
      <c r="B180" s="58">
        <v>5</v>
      </c>
      <c r="C180" s="58" t="s">
        <v>12</v>
      </c>
      <c r="D180" s="24" t="s">
        <v>38</v>
      </c>
      <c r="E180" s="24"/>
      <c r="F180" s="12">
        <v>0</v>
      </c>
      <c r="G180" s="12">
        <v>1</v>
      </c>
      <c r="H180" s="12">
        <v>1</v>
      </c>
      <c r="I180" s="12">
        <v>0</v>
      </c>
      <c r="J180" s="12">
        <v>0</v>
      </c>
      <c r="K180" s="11">
        <f t="shared" si="15"/>
        <v>2</v>
      </c>
      <c r="L180" s="11">
        <v>9</v>
      </c>
      <c r="M180" s="13">
        <f t="shared" si="16"/>
        <v>0.22222222222222221</v>
      </c>
      <c r="N180" s="254">
        <f t="shared" si="12"/>
        <v>3.5</v>
      </c>
    </row>
    <row r="181" spans="1:14" s="4" customFormat="1" hidden="1">
      <c r="A181" s="31" t="s">
        <v>52</v>
      </c>
      <c r="B181" s="58">
        <v>5</v>
      </c>
      <c r="C181" s="58" t="s">
        <v>13</v>
      </c>
      <c r="D181" s="23" t="s">
        <v>40</v>
      </c>
      <c r="E181" s="23"/>
      <c r="F181" s="12">
        <v>0</v>
      </c>
      <c r="G181" s="12">
        <v>1</v>
      </c>
      <c r="H181" s="12">
        <v>1</v>
      </c>
      <c r="I181" s="12">
        <v>0</v>
      </c>
      <c r="J181" s="12">
        <v>0</v>
      </c>
      <c r="K181" s="11">
        <f t="shared" si="15"/>
        <v>2</v>
      </c>
      <c r="L181" s="11">
        <v>9</v>
      </c>
      <c r="M181" s="13">
        <f t="shared" si="16"/>
        <v>0.22222222222222221</v>
      </c>
      <c r="N181" s="254">
        <f t="shared" si="12"/>
        <v>3.5</v>
      </c>
    </row>
    <row r="182" spans="1:14" s="4" customFormat="1" hidden="1">
      <c r="A182" s="31" t="s">
        <v>52</v>
      </c>
      <c r="B182" s="58">
        <v>5</v>
      </c>
      <c r="C182" s="58" t="s">
        <v>15</v>
      </c>
      <c r="D182" s="24" t="s">
        <v>41</v>
      </c>
      <c r="E182" s="24"/>
      <c r="F182" s="12">
        <v>0</v>
      </c>
      <c r="G182" s="12">
        <v>1</v>
      </c>
      <c r="H182" s="12">
        <v>1</v>
      </c>
      <c r="I182" s="12">
        <v>0</v>
      </c>
      <c r="J182" s="12">
        <v>0</v>
      </c>
      <c r="K182" s="11">
        <f t="shared" si="15"/>
        <v>2</v>
      </c>
      <c r="L182" s="11">
        <v>9</v>
      </c>
      <c r="M182" s="13">
        <f t="shared" si="16"/>
        <v>0.22222222222222221</v>
      </c>
      <c r="N182" s="254">
        <f t="shared" si="12"/>
        <v>3.5</v>
      </c>
    </row>
    <row r="183" spans="1:14" s="4" customFormat="1" hidden="1">
      <c r="A183" s="31" t="s">
        <v>52</v>
      </c>
      <c r="B183" s="493">
        <v>5</v>
      </c>
      <c r="C183" s="493" t="s">
        <v>16</v>
      </c>
      <c r="D183" s="494" t="s">
        <v>43</v>
      </c>
      <c r="E183" s="24"/>
      <c r="F183" s="495">
        <v>0</v>
      </c>
      <c r="G183" s="495">
        <v>1</v>
      </c>
      <c r="H183" s="495">
        <v>1</v>
      </c>
      <c r="I183" s="495">
        <v>0</v>
      </c>
      <c r="J183" s="495">
        <v>0</v>
      </c>
      <c r="K183" s="496">
        <f t="shared" si="15"/>
        <v>2</v>
      </c>
      <c r="L183" s="496">
        <v>9</v>
      </c>
      <c r="M183" s="452">
        <f t="shared" si="16"/>
        <v>0.22222222222222221</v>
      </c>
      <c r="N183" s="271">
        <f t="shared" si="12"/>
        <v>3.5</v>
      </c>
    </row>
    <row r="184" spans="1:14" s="4" customFormat="1" hidden="1">
      <c r="A184" s="31" t="s">
        <v>52</v>
      </c>
      <c r="B184" s="78">
        <v>5</v>
      </c>
      <c r="C184" s="78" t="s">
        <v>17</v>
      </c>
      <c r="D184" s="40" t="s">
        <v>45</v>
      </c>
      <c r="E184" s="40"/>
      <c r="F184" s="41">
        <v>1</v>
      </c>
      <c r="G184" s="41">
        <v>0</v>
      </c>
      <c r="H184" s="41">
        <v>1</v>
      </c>
      <c r="I184" s="41">
        <v>0</v>
      </c>
      <c r="J184" s="41">
        <v>0</v>
      </c>
      <c r="K184" s="66">
        <f t="shared" si="15"/>
        <v>2</v>
      </c>
      <c r="L184" s="66">
        <v>9</v>
      </c>
      <c r="M184" s="67">
        <f t="shared" si="16"/>
        <v>0.22222222222222221</v>
      </c>
      <c r="N184" s="254">
        <f t="shared" si="12"/>
        <v>4</v>
      </c>
    </row>
    <row r="185" spans="1:14" s="4" customFormat="1" ht="15.75" hidden="1" thickBot="1">
      <c r="A185" s="32" t="s">
        <v>52</v>
      </c>
      <c r="B185" s="72">
        <v>5</v>
      </c>
      <c r="C185" s="72" t="s">
        <v>18</v>
      </c>
      <c r="D185" s="73" t="s">
        <v>46</v>
      </c>
      <c r="E185" s="73"/>
      <c r="F185" s="41">
        <v>1</v>
      </c>
      <c r="G185" s="41">
        <v>0</v>
      </c>
      <c r="H185" s="41">
        <v>1</v>
      </c>
      <c r="I185" s="41">
        <v>0</v>
      </c>
      <c r="J185" s="41">
        <v>0</v>
      </c>
      <c r="K185" s="75">
        <f t="shared" si="15"/>
        <v>2</v>
      </c>
      <c r="L185" s="75">
        <v>9</v>
      </c>
      <c r="M185" s="76">
        <f t="shared" si="16"/>
        <v>0.22222222222222221</v>
      </c>
      <c r="N185" s="254">
        <f t="shared" si="12"/>
        <v>4</v>
      </c>
    </row>
    <row r="186" spans="1:14" s="4" customFormat="1" ht="17.25" hidden="1">
      <c r="A186" s="48" t="s">
        <v>52</v>
      </c>
      <c r="B186" s="500">
        <v>6</v>
      </c>
      <c r="C186" s="500" t="s">
        <v>0</v>
      </c>
      <c r="D186" s="508" t="s">
        <v>32</v>
      </c>
      <c r="E186" s="61" t="s">
        <v>42</v>
      </c>
      <c r="F186" s="502">
        <v>0</v>
      </c>
      <c r="G186" s="502">
        <v>5</v>
      </c>
      <c r="H186" s="502">
        <v>2</v>
      </c>
      <c r="I186" s="502">
        <v>1</v>
      </c>
      <c r="J186" s="502">
        <v>0</v>
      </c>
      <c r="K186" s="503">
        <f t="shared" si="13"/>
        <v>8</v>
      </c>
      <c r="L186" s="503">
        <v>31</v>
      </c>
      <c r="M186" s="451">
        <f t="shared" si="14"/>
        <v>0.25806451612903225</v>
      </c>
      <c r="N186" s="271">
        <f t="shared" si="12"/>
        <v>3.5</v>
      </c>
    </row>
    <row r="187" spans="1:14" s="4" customFormat="1" ht="17.25" hidden="1">
      <c r="A187" s="31" t="s">
        <v>52</v>
      </c>
      <c r="B187" s="58">
        <v>6</v>
      </c>
      <c r="C187" s="58" t="s">
        <v>1</v>
      </c>
      <c r="D187" s="59" t="s">
        <v>34</v>
      </c>
      <c r="E187" s="59"/>
      <c r="F187" s="12">
        <v>1</v>
      </c>
      <c r="G187" s="12">
        <v>8</v>
      </c>
      <c r="H187" s="12">
        <v>2</v>
      </c>
      <c r="I187" s="12">
        <v>1</v>
      </c>
      <c r="J187" s="12">
        <v>1</v>
      </c>
      <c r="K187" s="11">
        <f t="shared" si="13"/>
        <v>13</v>
      </c>
      <c r="L187" s="11">
        <v>31</v>
      </c>
      <c r="M187" s="13">
        <f t="shared" si="14"/>
        <v>0.41935483870967744</v>
      </c>
      <c r="N187" s="254">
        <f t="shared" si="12"/>
        <v>3.5384615384615383</v>
      </c>
    </row>
    <row r="188" spans="1:14" s="4" customFormat="1" ht="17.25" hidden="1">
      <c r="A188" s="31" t="s">
        <v>52</v>
      </c>
      <c r="B188" s="58">
        <v>6</v>
      </c>
      <c r="C188" s="58" t="s">
        <v>6</v>
      </c>
      <c r="D188" s="59" t="s">
        <v>33</v>
      </c>
      <c r="E188" s="59"/>
      <c r="F188" s="12">
        <v>1</v>
      </c>
      <c r="G188" s="12">
        <v>10</v>
      </c>
      <c r="H188" s="12">
        <v>1</v>
      </c>
      <c r="I188" s="12">
        <v>1</v>
      </c>
      <c r="J188" s="12">
        <v>0</v>
      </c>
      <c r="K188" s="11">
        <f t="shared" si="13"/>
        <v>13</v>
      </c>
      <c r="L188" s="11">
        <v>31</v>
      </c>
      <c r="M188" s="13">
        <f t="shared" si="14"/>
        <v>0.41935483870967744</v>
      </c>
      <c r="N188" s="254">
        <f t="shared" si="12"/>
        <v>3.8461538461538463</v>
      </c>
    </row>
    <row r="189" spans="1:14" s="4" customFormat="1" hidden="1">
      <c r="A189" s="31" t="s">
        <v>52</v>
      </c>
      <c r="B189" s="493">
        <v>6</v>
      </c>
      <c r="C189" s="493" t="s">
        <v>7</v>
      </c>
      <c r="D189" s="514" t="s">
        <v>35</v>
      </c>
      <c r="E189" s="24"/>
      <c r="F189" s="495">
        <v>3</v>
      </c>
      <c r="G189" s="495">
        <v>7</v>
      </c>
      <c r="H189" s="495">
        <v>2</v>
      </c>
      <c r="I189" s="495">
        <v>0</v>
      </c>
      <c r="J189" s="495">
        <v>1</v>
      </c>
      <c r="K189" s="496">
        <f t="shared" si="13"/>
        <v>13</v>
      </c>
      <c r="L189" s="496">
        <v>31</v>
      </c>
      <c r="M189" s="452">
        <f t="shared" si="14"/>
        <v>0.41935483870967744</v>
      </c>
      <c r="N189" s="271">
        <f t="shared" si="12"/>
        <v>3.8461538461538463</v>
      </c>
    </row>
    <row r="190" spans="1:14" s="4" customFormat="1" hidden="1">
      <c r="A190" s="90" t="s">
        <v>52</v>
      </c>
      <c r="B190" s="58">
        <v>6</v>
      </c>
      <c r="C190" s="58" t="s">
        <v>8</v>
      </c>
      <c r="D190" s="23" t="s">
        <v>36</v>
      </c>
      <c r="E190" s="23"/>
      <c r="F190" s="12">
        <v>1</v>
      </c>
      <c r="G190" s="12">
        <v>8</v>
      </c>
      <c r="H190" s="12">
        <v>3</v>
      </c>
      <c r="I190" s="12">
        <v>1</v>
      </c>
      <c r="J190" s="12">
        <v>0</v>
      </c>
      <c r="K190" s="11">
        <f t="shared" si="13"/>
        <v>13</v>
      </c>
      <c r="L190" s="11">
        <v>31</v>
      </c>
      <c r="M190" s="13">
        <f t="shared" si="14"/>
        <v>0.41935483870967744</v>
      </c>
      <c r="N190" s="254">
        <f t="shared" si="12"/>
        <v>3.6923076923076925</v>
      </c>
    </row>
    <row r="191" spans="1:14" s="4" customFormat="1" ht="30" hidden="1">
      <c r="A191" s="12" t="s">
        <v>52</v>
      </c>
      <c r="B191" s="58">
        <v>6</v>
      </c>
      <c r="C191" s="58" t="s">
        <v>9</v>
      </c>
      <c r="D191" s="23" t="s">
        <v>44</v>
      </c>
      <c r="E191" s="23"/>
      <c r="F191" s="12">
        <v>3</v>
      </c>
      <c r="G191" s="12">
        <v>9</v>
      </c>
      <c r="H191" s="12">
        <v>1</v>
      </c>
      <c r="I191" s="12">
        <v>0</v>
      </c>
      <c r="J191" s="12">
        <v>0</v>
      </c>
      <c r="K191" s="11">
        <f t="shared" si="13"/>
        <v>13</v>
      </c>
      <c r="L191" s="11">
        <v>31</v>
      </c>
      <c r="M191" s="13">
        <f t="shared" si="14"/>
        <v>0.41935483870967744</v>
      </c>
      <c r="N191" s="254">
        <f t="shared" si="12"/>
        <v>4.1538461538461542</v>
      </c>
    </row>
    <row r="192" spans="1:14" s="4" customFormat="1" ht="30" hidden="1">
      <c r="A192" s="33" t="s">
        <v>52</v>
      </c>
      <c r="B192" s="58">
        <v>6</v>
      </c>
      <c r="C192" s="58" t="s">
        <v>10</v>
      </c>
      <c r="D192" s="23" t="s">
        <v>37</v>
      </c>
      <c r="E192" s="23"/>
      <c r="F192" s="12">
        <v>3</v>
      </c>
      <c r="G192" s="12">
        <v>8</v>
      </c>
      <c r="H192" s="12">
        <v>2</v>
      </c>
      <c r="I192" s="12">
        <v>0</v>
      </c>
      <c r="J192" s="12">
        <v>0</v>
      </c>
      <c r="K192" s="11">
        <f t="shared" si="13"/>
        <v>13</v>
      </c>
      <c r="L192" s="11">
        <v>31</v>
      </c>
      <c r="M192" s="13">
        <f t="shared" si="14"/>
        <v>0.41935483870967744</v>
      </c>
      <c r="N192" s="254">
        <f t="shared" si="12"/>
        <v>4.0769230769230766</v>
      </c>
    </row>
    <row r="193" spans="1:14" s="4" customFormat="1" hidden="1">
      <c r="A193" s="31" t="s">
        <v>52</v>
      </c>
      <c r="B193" s="58">
        <v>6</v>
      </c>
      <c r="C193" s="58" t="s">
        <v>11</v>
      </c>
      <c r="D193" s="24" t="s">
        <v>39</v>
      </c>
      <c r="E193" s="24"/>
      <c r="F193" s="12">
        <v>2</v>
      </c>
      <c r="G193" s="12">
        <v>8</v>
      </c>
      <c r="H193" s="12">
        <v>2</v>
      </c>
      <c r="I193" s="12">
        <v>0</v>
      </c>
      <c r="J193" s="12">
        <v>1</v>
      </c>
      <c r="K193" s="11">
        <f t="shared" si="13"/>
        <v>13</v>
      </c>
      <c r="L193" s="11">
        <v>31</v>
      </c>
      <c r="M193" s="13">
        <f t="shared" si="14"/>
        <v>0.41935483870967744</v>
      </c>
      <c r="N193" s="254">
        <f t="shared" si="12"/>
        <v>3.7692307692307692</v>
      </c>
    </row>
    <row r="194" spans="1:14" s="4" customFormat="1" hidden="1">
      <c r="A194" s="31" t="s">
        <v>52</v>
      </c>
      <c r="B194" s="58">
        <v>6</v>
      </c>
      <c r="C194" s="58" t="s">
        <v>12</v>
      </c>
      <c r="D194" s="24" t="s">
        <v>38</v>
      </c>
      <c r="E194" s="24"/>
      <c r="F194" s="12">
        <v>2</v>
      </c>
      <c r="G194" s="12">
        <v>6</v>
      </c>
      <c r="H194" s="12">
        <v>5</v>
      </c>
      <c r="I194" s="12">
        <v>0</v>
      </c>
      <c r="J194" s="12">
        <v>0</v>
      </c>
      <c r="K194" s="11">
        <f t="shared" si="13"/>
        <v>13</v>
      </c>
      <c r="L194" s="11">
        <v>31</v>
      </c>
      <c r="M194" s="13">
        <f t="shared" si="14"/>
        <v>0.41935483870967744</v>
      </c>
      <c r="N194" s="254">
        <f t="shared" si="12"/>
        <v>3.7692307692307692</v>
      </c>
    </row>
    <row r="195" spans="1:14" s="4" customFormat="1" hidden="1">
      <c r="A195" s="31" t="s">
        <v>52</v>
      </c>
      <c r="B195" s="58">
        <v>6</v>
      </c>
      <c r="C195" s="58" t="s">
        <v>13</v>
      </c>
      <c r="D195" s="23" t="s">
        <v>40</v>
      </c>
      <c r="E195" s="23"/>
      <c r="F195" s="12">
        <v>1</v>
      </c>
      <c r="G195" s="12">
        <v>7</v>
      </c>
      <c r="H195" s="12">
        <v>3</v>
      </c>
      <c r="I195" s="12">
        <v>2</v>
      </c>
      <c r="J195" s="12">
        <v>0</v>
      </c>
      <c r="K195" s="11">
        <f t="shared" si="13"/>
        <v>13</v>
      </c>
      <c r="L195" s="11">
        <v>31</v>
      </c>
      <c r="M195" s="13">
        <f t="shared" si="14"/>
        <v>0.41935483870967744</v>
      </c>
      <c r="N195" s="254">
        <f t="shared" si="12"/>
        <v>3.5384615384615383</v>
      </c>
    </row>
    <row r="196" spans="1:14" s="4" customFormat="1" hidden="1">
      <c r="A196" s="31" t="s">
        <v>52</v>
      </c>
      <c r="B196" s="58">
        <v>6</v>
      </c>
      <c r="C196" s="58" t="s">
        <v>15</v>
      </c>
      <c r="D196" s="24" t="s">
        <v>41</v>
      </c>
      <c r="E196" s="24"/>
      <c r="F196" s="12">
        <v>3</v>
      </c>
      <c r="G196" s="12">
        <v>5</v>
      </c>
      <c r="H196" s="12">
        <v>5</v>
      </c>
      <c r="I196" s="12">
        <v>0</v>
      </c>
      <c r="J196" s="12">
        <v>0</v>
      </c>
      <c r="K196" s="11">
        <f t="shared" si="13"/>
        <v>13</v>
      </c>
      <c r="L196" s="11">
        <v>31</v>
      </c>
      <c r="M196" s="13">
        <f t="shared" si="14"/>
        <v>0.41935483870967744</v>
      </c>
      <c r="N196" s="254">
        <f t="shared" si="12"/>
        <v>3.8461538461538463</v>
      </c>
    </row>
    <row r="197" spans="1:14" s="4" customFormat="1" hidden="1">
      <c r="A197" s="31" t="s">
        <v>52</v>
      </c>
      <c r="B197" s="493">
        <v>6</v>
      </c>
      <c r="C197" s="493" t="s">
        <v>16</v>
      </c>
      <c r="D197" s="494" t="s">
        <v>43</v>
      </c>
      <c r="E197" s="24"/>
      <c r="F197" s="495">
        <v>2</v>
      </c>
      <c r="G197" s="495">
        <v>5</v>
      </c>
      <c r="H197" s="495">
        <v>0</v>
      </c>
      <c r="I197" s="495">
        <v>0</v>
      </c>
      <c r="J197" s="495">
        <v>0</v>
      </c>
      <c r="K197" s="496">
        <f t="shared" si="13"/>
        <v>7</v>
      </c>
      <c r="L197" s="496">
        <v>31</v>
      </c>
      <c r="M197" s="452">
        <f t="shared" si="14"/>
        <v>0.22580645161290322</v>
      </c>
      <c r="N197" s="271">
        <f t="shared" ref="N197:N260" si="17" xml:space="preserve"> (5*F197+4*G197+3*H197+2*I197+1*J197)/K197</f>
        <v>4.2857142857142856</v>
      </c>
    </row>
    <row r="198" spans="1:14" s="4" customFormat="1" hidden="1">
      <c r="A198" s="31" t="s">
        <v>52</v>
      </c>
      <c r="B198" s="78">
        <v>6</v>
      </c>
      <c r="C198" s="78" t="s">
        <v>17</v>
      </c>
      <c r="D198" s="40" t="s">
        <v>45</v>
      </c>
      <c r="E198" s="40"/>
      <c r="F198" s="41">
        <v>6</v>
      </c>
      <c r="G198" s="41">
        <v>1</v>
      </c>
      <c r="H198" s="41">
        <v>3</v>
      </c>
      <c r="I198" s="41">
        <v>3</v>
      </c>
      <c r="J198" s="41">
        <v>0</v>
      </c>
      <c r="K198" s="66">
        <f t="shared" si="13"/>
        <v>13</v>
      </c>
      <c r="L198" s="66">
        <v>31</v>
      </c>
      <c r="M198" s="67">
        <f t="shared" si="14"/>
        <v>0.41935483870967744</v>
      </c>
      <c r="N198" s="254">
        <f t="shared" si="17"/>
        <v>3.7692307692307692</v>
      </c>
    </row>
    <row r="199" spans="1:14" s="4" customFormat="1" ht="15.75" hidden="1" thickBot="1">
      <c r="A199" s="32" t="s">
        <v>52</v>
      </c>
      <c r="B199" s="72">
        <v>6</v>
      </c>
      <c r="C199" s="72" t="s">
        <v>18</v>
      </c>
      <c r="D199" s="73" t="s">
        <v>46</v>
      </c>
      <c r="E199" s="73"/>
      <c r="F199" s="74">
        <v>6</v>
      </c>
      <c r="G199" s="74">
        <v>0</v>
      </c>
      <c r="H199" s="74">
        <v>3</v>
      </c>
      <c r="I199" s="74">
        <v>3</v>
      </c>
      <c r="J199" s="74">
        <v>1</v>
      </c>
      <c r="K199" s="75">
        <f t="shared" si="13"/>
        <v>13</v>
      </c>
      <c r="L199" s="75">
        <v>31</v>
      </c>
      <c r="M199" s="76">
        <f t="shared" si="14"/>
        <v>0.41935483870967744</v>
      </c>
      <c r="N199" s="254">
        <f t="shared" si="17"/>
        <v>3.5384615384615383</v>
      </c>
    </row>
    <row r="200" spans="1:14" s="4" customFormat="1" ht="17.25" hidden="1">
      <c r="A200" s="48" t="s">
        <v>50</v>
      </c>
      <c r="B200" s="500">
        <v>1</v>
      </c>
      <c r="C200" s="500" t="s">
        <v>0</v>
      </c>
      <c r="D200" s="508" t="s">
        <v>32</v>
      </c>
      <c r="E200" s="61" t="s">
        <v>42</v>
      </c>
      <c r="F200" s="502">
        <v>2</v>
      </c>
      <c r="G200" s="502">
        <v>4</v>
      </c>
      <c r="H200" s="502">
        <v>4</v>
      </c>
      <c r="I200" s="502">
        <v>0</v>
      </c>
      <c r="J200" s="502">
        <v>0</v>
      </c>
      <c r="K200" s="503">
        <f t="shared" ref="K200:K231" si="18">SUM(F200:J200)</f>
        <v>10</v>
      </c>
      <c r="L200" s="503">
        <v>22</v>
      </c>
      <c r="M200" s="451">
        <f t="shared" ref="M200:M231" si="19">K200/L200</f>
        <v>0.45454545454545453</v>
      </c>
      <c r="N200" s="271">
        <f t="shared" si="17"/>
        <v>3.8</v>
      </c>
    </row>
    <row r="201" spans="1:14" s="4" customFormat="1" ht="17.25" hidden="1">
      <c r="A201" s="31" t="s">
        <v>50</v>
      </c>
      <c r="B201" s="58">
        <v>1</v>
      </c>
      <c r="C201" s="58" t="s">
        <v>1</v>
      </c>
      <c r="D201" s="59" t="s">
        <v>34</v>
      </c>
      <c r="E201" s="59"/>
      <c r="F201" s="12">
        <v>2</v>
      </c>
      <c r="G201" s="12">
        <v>9</v>
      </c>
      <c r="H201" s="12">
        <v>1</v>
      </c>
      <c r="I201" s="12">
        <v>0</v>
      </c>
      <c r="J201" s="12">
        <v>0</v>
      </c>
      <c r="K201" s="11">
        <f t="shared" si="18"/>
        <v>12</v>
      </c>
      <c r="L201" s="11">
        <v>22</v>
      </c>
      <c r="M201" s="13">
        <f t="shared" si="19"/>
        <v>0.54545454545454541</v>
      </c>
      <c r="N201" s="254">
        <f t="shared" si="17"/>
        <v>4.083333333333333</v>
      </c>
    </row>
    <row r="202" spans="1:14" s="4" customFormat="1" ht="17.25" hidden="1">
      <c r="A202" s="31" t="s">
        <v>50</v>
      </c>
      <c r="B202" s="58">
        <v>1</v>
      </c>
      <c r="C202" s="58" t="s">
        <v>6</v>
      </c>
      <c r="D202" s="59" t="s">
        <v>33</v>
      </c>
      <c r="E202" s="59"/>
      <c r="F202" s="12">
        <v>4</v>
      </c>
      <c r="G202" s="12">
        <v>6</v>
      </c>
      <c r="H202" s="12">
        <v>2</v>
      </c>
      <c r="I202" s="12">
        <v>0</v>
      </c>
      <c r="J202" s="12">
        <v>0</v>
      </c>
      <c r="K202" s="11">
        <f t="shared" si="18"/>
        <v>12</v>
      </c>
      <c r="L202" s="11">
        <v>22</v>
      </c>
      <c r="M202" s="13">
        <f t="shared" si="19"/>
        <v>0.54545454545454541</v>
      </c>
      <c r="N202" s="254">
        <f t="shared" si="17"/>
        <v>4.166666666666667</v>
      </c>
    </row>
    <row r="203" spans="1:14" s="4" customFormat="1" hidden="1">
      <c r="A203" s="31" t="s">
        <v>50</v>
      </c>
      <c r="B203" s="493">
        <v>1</v>
      </c>
      <c r="C203" s="493" t="s">
        <v>7</v>
      </c>
      <c r="D203" s="514" t="s">
        <v>35</v>
      </c>
      <c r="E203" s="24"/>
      <c r="F203" s="495">
        <v>4</v>
      </c>
      <c r="G203" s="495">
        <v>6</v>
      </c>
      <c r="H203" s="495">
        <v>2</v>
      </c>
      <c r="I203" s="495">
        <v>0</v>
      </c>
      <c r="J203" s="495">
        <v>0</v>
      </c>
      <c r="K203" s="496">
        <f t="shared" si="18"/>
        <v>12</v>
      </c>
      <c r="L203" s="496">
        <v>22</v>
      </c>
      <c r="M203" s="452">
        <f t="shared" si="19"/>
        <v>0.54545454545454541</v>
      </c>
      <c r="N203" s="271">
        <f t="shared" si="17"/>
        <v>4.166666666666667</v>
      </c>
    </row>
    <row r="204" spans="1:14" s="4" customFormat="1" hidden="1">
      <c r="A204" s="31" t="s">
        <v>50</v>
      </c>
      <c r="B204" s="58">
        <v>1</v>
      </c>
      <c r="C204" s="58" t="s">
        <v>8</v>
      </c>
      <c r="D204" s="23" t="s">
        <v>36</v>
      </c>
      <c r="E204" s="23"/>
      <c r="F204" s="12">
        <v>2</v>
      </c>
      <c r="G204" s="12">
        <v>6</v>
      </c>
      <c r="H204" s="12">
        <v>4</v>
      </c>
      <c r="I204" s="12">
        <v>0</v>
      </c>
      <c r="J204" s="12">
        <v>0</v>
      </c>
      <c r="K204" s="11">
        <f t="shared" si="18"/>
        <v>12</v>
      </c>
      <c r="L204" s="11">
        <v>22</v>
      </c>
      <c r="M204" s="13">
        <f t="shared" si="19"/>
        <v>0.54545454545454541</v>
      </c>
      <c r="N204" s="254">
        <f t="shared" si="17"/>
        <v>3.8333333333333335</v>
      </c>
    </row>
    <row r="205" spans="1:14" s="4" customFormat="1" ht="30" hidden="1">
      <c r="A205" s="31" t="s">
        <v>50</v>
      </c>
      <c r="B205" s="58">
        <v>1</v>
      </c>
      <c r="C205" s="58" t="s">
        <v>9</v>
      </c>
      <c r="D205" s="23" t="s">
        <v>44</v>
      </c>
      <c r="E205" s="23"/>
      <c r="F205" s="12">
        <v>3</v>
      </c>
      <c r="G205" s="12">
        <v>8</v>
      </c>
      <c r="H205" s="12">
        <v>1</v>
      </c>
      <c r="I205" s="12">
        <v>0</v>
      </c>
      <c r="J205" s="12">
        <v>0</v>
      </c>
      <c r="K205" s="11">
        <f t="shared" si="18"/>
        <v>12</v>
      </c>
      <c r="L205" s="11">
        <v>22</v>
      </c>
      <c r="M205" s="13">
        <f t="shared" si="19"/>
        <v>0.54545454545454541</v>
      </c>
      <c r="N205" s="254">
        <f t="shared" si="17"/>
        <v>4.166666666666667</v>
      </c>
    </row>
    <row r="206" spans="1:14" s="4" customFormat="1" ht="30" hidden="1">
      <c r="A206" s="31" t="s">
        <v>50</v>
      </c>
      <c r="B206" s="58">
        <v>1</v>
      </c>
      <c r="C206" s="58" t="s">
        <v>10</v>
      </c>
      <c r="D206" s="23" t="s">
        <v>37</v>
      </c>
      <c r="E206" s="23"/>
      <c r="F206" s="12">
        <v>3</v>
      </c>
      <c r="G206" s="12">
        <v>8</v>
      </c>
      <c r="H206" s="12">
        <v>1</v>
      </c>
      <c r="I206" s="12">
        <v>0</v>
      </c>
      <c r="J206" s="12">
        <v>0</v>
      </c>
      <c r="K206" s="11">
        <f t="shared" si="18"/>
        <v>12</v>
      </c>
      <c r="L206" s="11">
        <v>22</v>
      </c>
      <c r="M206" s="13">
        <f t="shared" si="19"/>
        <v>0.54545454545454541</v>
      </c>
      <c r="N206" s="254">
        <f t="shared" si="17"/>
        <v>4.166666666666667</v>
      </c>
    </row>
    <row r="207" spans="1:14" s="4" customFormat="1" hidden="1">
      <c r="A207" s="31" t="s">
        <v>50</v>
      </c>
      <c r="B207" s="58">
        <v>1</v>
      </c>
      <c r="C207" s="58" t="s">
        <v>11</v>
      </c>
      <c r="D207" s="24" t="s">
        <v>39</v>
      </c>
      <c r="E207" s="24"/>
      <c r="F207" s="12">
        <v>3</v>
      </c>
      <c r="G207" s="12">
        <v>8</v>
      </c>
      <c r="H207" s="12">
        <v>1</v>
      </c>
      <c r="I207" s="12">
        <v>0</v>
      </c>
      <c r="J207" s="12">
        <v>0</v>
      </c>
      <c r="K207" s="11">
        <f t="shared" si="18"/>
        <v>12</v>
      </c>
      <c r="L207" s="11">
        <v>22</v>
      </c>
      <c r="M207" s="13">
        <f t="shared" si="19"/>
        <v>0.54545454545454541</v>
      </c>
      <c r="N207" s="254">
        <f t="shared" si="17"/>
        <v>4.166666666666667</v>
      </c>
    </row>
    <row r="208" spans="1:14" s="4" customFormat="1" hidden="1">
      <c r="A208" s="31" t="s">
        <v>50</v>
      </c>
      <c r="B208" s="58">
        <v>1</v>
      </c>
      <c r="C208" s="58" t="s">
        <v>12</v>
      </c>
      <c r="D208" s="24" t="s">
        <v>38</v>
      </c>
      <c r="E208" s="24"/>
      <c r="F208" s="12">
        <v>5</v>
      </c>
      <c r="G208" s="12">
        <v>3</v>
      </c>
      <c r="H208" s="12">
        <v>4</v>
      </c>
      <c r="I208" s="12">
        <v>0</v>
      </c>
      <c r="J208" s="12">
        <v>0</v>
      </c>
      <c r="K208" s="11">
        <f t="shared" si="18"/>
        <v>12</v>
      </c>
      <c r="L208" s="11">
        <v>22</v>
      </c>
      <c r="M208" s="13">
        <f t="shared" si="19"/>
        <v>0.54545454545454541</v>
      </c>
      <c r="N208" s="254">
        <f t="shared" si="17"/>
        <v>4.083333333333333</v>
      </c>
    </row>
    <row r="209" spans="1:14" s="4" customFormat="1" hidden="1">
      <c r="A209" s="31" t="s">
        <v>50</v>
      </c>
      <c r="B209" s="58">
        <v>1</v>
      </c>
      <c r="C209" s="58" t="s">
        <v>13</v>
      </c>
      <c r="D209" s="23" t="s">
        <v>40</v>
      </c>
      <c r="E209" s="23"/>
      <c r="F209" s="12">
        <v>4</v>
      </c>
      <c r="G209" s="12">
        <v>6</v>
      </c>
      <c r="H209" s="12">
        <v>2</v>
      </c>
      <c r="I209" s="12">
        <v>0</v>
      </c>
      <c r="J209" s="12">
        <v>0</v>
      </c>
      <c r="K209" s="11">
        <f t="shared" si="18"/>
        <v>12</v>
      </c>
      <c r="L209" s="11">
        <v>22</v>
      </c>
      <c r="M209" s="13">
        <f t="shared" si="19"/>
        <v>0.54545454545454541</v>
      </c>
      <c r="N209" s="254">
        <f t="shared" si="17"/>
        <v>4.166666666666667</v>
      </c>
    </row>
    <row r="210" spans="1:14" s="4" customFormat="1" hidden="1">
      <c r="A210" s="31" t="s">
        <v>50</v>
      </c>
      <c r="B210" s="58">
        <v>1</v>
      </c>
      <c r="C210" s="58" t="s">
        <v>15</v>
      </c>
      <c r="D210" s="24" t="s">
        <v>41</v>
      </c>
      <c r="E210" s="24"/>
      <c r="F210" s="12">
        <v>3</v>
      </c>
      <c r="G210" s="12">
        <v>5</v>
      </c>
      <c r="H210" s="12">
        <v>4</v>
      </c>
      <c r="I210" s="12">
        <v>0</v>
      </c>
      <c r="J210" s="12">
        <v>0</v>
      </c>
      <c r="K210" s="11">
        <f t="shared" si="18"/>
        <v>12</v>
      </c>
      <c r="L210" s="11">
        <v>22</v>
      </c>
      <c r="M210" s="13">
        <f t="shared" si="19"/>
        <v>0.54545454545454541</v>
      </c>
      <c r="N210" s="254">
        <f t="shared" si="17"/>
        <v>3.9166666666666665</v>
      </c>
    </row>
    <row r="211" spans="1:14" s="4" customFormat="1" hidden="1">
      <c r="A211" s="31" t="s">
        <v>50</v>
      </c>
      <c r="B211" s="493">
        <v>1</v>
      </c>
      <c r="C211" s="493" t="s">
        <v>16</v>
      </c>
      <c r="D211" s="494" t="s">
        <v>43</v>
      </c>
      <c r="E211" s="24"/>
      <c r="F211" s="495">
        <v>4</v>
      </c>
      <c r="G211" s="495">
        <v>7</v>
      </c>
      <c r="H211" s="495">
        <v>1</v>
      </c>
      <c r="I211" s="495">
        <v>0</v>
      </c>
      <c r="J211" s="495">
        <v>0</v>
      </c>
      <c r="K211" s="496">
        <f t="shared" si="18"/>
        <v>12</v>
      </c>
      <c r="L211" s="496">
        <v>22</v>
      </c>
      <c r="M211" s="452">
        <f t="shared" si="19"/>
        <v>0.54545454545454541</v>
      </c>
      <c r="N211" s="271">
        <f t="shared" si="17"/>
        <v>4.25</v>
      </c>
    </row>
    <row r="212" spans="1:14" s="4" customFormat="1" hidden="1">
      <c r="A212" s="31" t="s">
        <v>50</v>
      </c>
      <c r="B212" s="78">
        <v>1</v>
      </c>
      <c r="C212" s="78" t="s">
        <v>17</v>
      </c>
      <c r="D212" s="40" t="s">
        <v>45</v>
      </c>
      <c r="E212" s="40"/>
      <c r="F212" s="41">
        <v>9</v>
      </c>
      <c r="G212" s="41">
        <v>0</v>
      </c>
      <c r="H212" s="41">
        <v>2</v>
      </c>
      <c r="I212" s="41">
        <v>1</v>
      </c>
      <c r="J212" s="41">
        <v>0</v>
      </c>
      <c r="K212" s="66">
        <f t="shared" si="18"/>
        <v>12</v>
      </c>
      <c r="L212" s="66">
        <v>22</v>
      </c>
      <c r="M212" s="67">
        <f t="shared" si="19"/>
        <v>0.54545454545454541</v>
      </c>
      <c r="N212" s="254">
        <f t="shared" si="17"/>
        <v>4.416666666666667</v>
      </c>
    </row>
    <row r="213" spans="1:14" s="4" customFormat="1" hidden="1">
      <c r="A213" s="90" t="s">
        <v>50</v>
      </c>
      <c r="B213" s="91">
        <v>1</v>
      </c>
      <c r="C213" s="91" t="s">
        <v>18</v>
      </c>
      <c r="D213" s="92" t="s">
        <v>46</v>
      </c>
      <c r="E213" s="92"/>
      <c r="F213" s="93">
        <v>9</v>
      </c>
      <c r="G213" s="93">
        <v>0</v>
      </c>
      <c r="H213" s="93">
        <v>2</v>
      </c>
      <c r="I213" s="93">
        <v>1</v>
      </c>
      <c r="J213" s="93">
        <v>0</v>
      </c>
      <c r="K213" s="94">
        <f t="shared" si="18"/>
        <v>12</v>
      </c>
      <c r="L213" s="94">
        <v>22</v>
      </c>
      <c r="M213" s="95">
        <f t="shared" si="19"/>
        <v>0.54545454545454541</v>
      </c>
      <c r="N213" s="254">
        <f t="shared" si="17"/>
        <v>4.416666666666667</v>
      </c>
    </row>
    <row r="214" spans="1:14" s="18" customFormat="1" ht="17.25" hidden="1">
      <c r="A214" s="99" t="s">
        <v>50</v>
      </c>
      <c r="B214" s="500">
        <v>2</v>
      </c>
      <c r="C214" s="500" t="s">
        <v>0</v>
      </c>
      <c r="D214" s="508" t="s">
        <v>32</v>
      </c>
      <c r="E214" s="101" t="s">
        <v>42</v>
      </c>
      <c r="F214" s="502">
        <v>0</v>
      </c>
      <c r="G214" s="502">
        <v>1</v>
      </c>
      <c r="H214" s="502">
        <v>1</v>
      </c>
      <c r="I214" s="502">
        <v>0</v>
      </c>
      <c r="J214" s="502">
        <v>0</v>
      </c>
      <c r="K214" s="503">
        <f t="shared" si="18"/>
        <v>2</v>
      </c>
      <c r="L214" s="503">
        <v>10</v>
      </c>
      <c r="M214" s="451">
        <f t="shared" si="19"/>
        <v>0.2</v>
      </c>
      <c r="N214" s="271">
        <f t="shared" si="17"/>
        <v>3.5</v>
      </c>
    </row>
    <row r="215" spans="1:14" s="18" customFormat="1" ht="17.25" hidden="1">
      <c r="A215" s="105" t="s">
        <v>50</v>
      </c>
      <c r="B215" s="106">
        <v>2</v>
      </c>
      <c r="C215" s="106" t="s">
        <v>1</v>
      </c>
      <c r="D215" s="107" t="s">
        <v>34</v>
      </c>
      <c r="E215" s="107"/>
      <c r="F215" s="102">
        <v>0</v>
      </c>
      <c r="G215" s="102">
        <v>3</v>
      </c>
      <c r="H215" s="102">
        <v>2</v>
      </c>
      <c r="I215" s="102">
        <v>1</v>
      </c>
      <c r="J215" s="102">
        <v>0</v>
      </c>
      <c r="K215" s="108">
        <f t="shared" si="18"/>
        <v>6</v>
      </c>
      <c r="L215" s="108">
        <v>10</v>
      </c>
      <c r="M215" s="109">
        <f t="shared" si="19"/>
        <v>0.6</v>
      </c>
      <c r="N215" s="254">
        <f t="shared" si="17"/>
        <v>3.3333333333333335</v>
      </c>
    </row>
    <row r="216" spans="1:14" s="18" customFormat="1" ht="17.25" hidden="1">
      <c r="A216" s="105" t="s">
        <v>50</v>
      </c>
      <c r="B216" s="106">
        <v>2</v>
      </c>
      <c r="C216" s="106" t="s">
        <v>6</v>
      </c>
      <c r="D216" s="107" t="s">
        <v>33</v>
      </c>
      <c r="E216" s="107"/>
      <c r="F216" s="102">
        <v>1</v>
      </c>
      <c r="G216" s="102">
        <v>2</v>
      </c>
      <c r="H216" s="102">
        <v>2</v>
      </c>
      <c r="I216" s="102">
        <v>1</v>
      </c>
      <c r="J216" s="102">
        <v>0</v>
      </c>
      <c r="K216" s="108">
        <f t="shared" si="18"/>
        <v>6</v>
      </c>
      <c r="L216" s="108">
        <v>10</v>
      </c>
      <c r="M216" s="109">
        <f t="shared" si="19"/>
        <v>0.6</v>
      </c>
      <c r="N216" s="254">
        <f t="shared" si="17"/>
        <v>3.5</v>
      </c>
    </row>
    <row r="217" spans="1:14" s="18" customFormat="1" hidden="1">
      <c r="A217" s="105" t="s">
        <v>50</v>
      </c>
      <c r="B217" s="493">
        <v>2</v>
      </c>
      <c r="C217" s="493" t="s">
        <v>7</v>
      </c>
      <c r="D217" s="514" t="s">
        <v>35</v>
      </c>
      <c r="E217" s="110"/>
      <c r="F217" s="495">
        <v>1</v>
      </c>
      <c r="G217" s="495">
        <v>2</v>
      </c>
      <c r="H217" s="495">
        <v>1</v>
      </c>
      <c r="I217" s="495">
        <v>2</v>
      </c>
      <c r="J217" s="495">
        <v>0</v>
      </c>
      <c r="K217" s="496">
        <f t="shared" si="18"/>
        <v>6</v>
      </c>
      <c r="L217" s="496">
        <v>10</v>
      </c>
      <c r="M217" s="452">
        <f t="shared" si="19"/>
        <v>0.6</v>
      </c>
      <c r="N217" s="271">
        <f t="shared" si="17"/>
        <v>3.3333333333333335</v>
      </c>
    </row>
    <row r="218" spans="1:14" s="18" customFormat="1" hidden="1">
      <c r="A218" s="105" t="s">
        <v>50</v>
      </c>
      <c r="B218" s="106">
        <v>2</v>
      </c>
      <c r="C218" s="106" t="s">
        <v>8</v>
      </c>
      <c r="D218" s="111" t="s">
        <v>36</v>
      </c>
      <c r="E218" s="111"/>
      <c r="F218" s="102">
        <v>0</v>
      </c>
      <c r="G218" s="102">
        <v>1</v>
      </c>
      <c r="H218" s="102">
        <v>4</v>
      </c>
      <c r="I218" s="102">
        <v>1</v>
      </c>
      <c r="J218" s="102">
        <v>0</v>
      </c>
      <c r="K218" s="108">
        <f t="shared" si="18"/>
        <v>6</v>
      </c>
      <c r="L218" s="108">
        <v>10</v>
      </c>
      <c r="M218" s="109">
        <f t="shared" si="19"/>
        <v>0.6</v>
      </c>
      <c r="N218" s="254">
        <f t="shared" si="17"/>
        <v>3</v>
      </c>
    </row>
    <row r="219" spans="1:14" s="18" customFormat="1" ht="30" hidden="1">
      <c r="A219" s="105" t="s">
        <v>50</v>
      </c>
      <c r="B219" s="106">
        <v>2</v>
      </c>
      <c r="C219" s="106" t="s">
        <v>9</v>
      </c>
      <c r="D219" s="111" t="s">
        <v>44</v>
      </c>
      <c r="E219" s="111"/>
      <c r="F219" s="102">
        <v>0</v>
      </c>
      <c r="G219" s="102">
        <v>4</v>
      </c>
      <c r="H219" s="102">
        <v>1</v>
      </c>
      <c r="I219" s="102">
        <v>1</v>
      </c>
      <c r="J219" s="102">
        <v>0</v>
      </c>
      <c r="K219" s="108">
        <f t="shared" si="18"/>
        <v>6</v>
      </c>
      <c r="L219" s="108">
        <v>10</v>
      </c>
      <c r="M219" s="109">
        <f t="shared" si="19"/>
        <v>0.6</v>
      </c>
      <c r="N219" s="254">
        <f t="shared" si="17"/>
        <v>3.5</v>
      </c>
    </row>
    <row r="220" spans="1:14" s="18" customFormat="1" ht="30" hidden="1">
      <c r="A220" s="105" t="s">
        <v>50</v>
      </c>
      <c r="B220" s="106">
        <v>2</v>
      </c>
      <c r="C220" s="106" t="s">
        <v>10</v>
      </c>
      <c r="D220" s="111" t="s">
        <v>37</v>
      </c>
      <c r="E220" s="111"/>
      <c r="F220" s="102">
        <v>1</v>
      </c>
      <c r="G220" s="102">
        <v>2</v>
      </c>
      <c r="H220" s="102">
        <v>2</v>
      </c>
      <c r="I220" s="102">
        <v>1</v>
      </c>
      <c r="J220" s="102">
        <v>0</v>
      </c>
      <c r="K220" s="108">
        <f t="shared" si="18"/>
        <v>6</v>
      </c>
      <c r="L220" s="108">
        <v>10</v>
      </c>
      <c r="M220" s="109">
        <f t="shared" si="19"/>
        <v>0.6</v>
      </c>
      <c r="N220" s="254">
        <f t="shared" si="17"/>
        <v>3.5</v>
      </c>
    </row>
    <row r="221" spans="1:14" s="18" customFormat="1" hidden="1">
      <c r="A221" s="105" t="s">
        <v>50</v>
      </c>
      <c r="B221" s="106">
        <v>2</v>
      </c>
      <c r="C221" s="106" t="s">
        <v>11</v>
      </c>
      <c r="D221" s="110" t="s">
        <v>39</v>
      </c>
      <c r="E221" s="110"/>
      <c r="F221" s="102">
        <v>1</v>
      </c>
      <c r="G221" s="102">
        <v>3</v>
      </c>
      <c r="H221" s="102">
        <v>1</v>
      </c>
      <c r="I221" s="102">
        <v>1</v>
      </c>
      <c r="J221" s="102">
        <v>0</v>
      </c>
      <c r="K221" s="108">
        <f t="shared" si="18"/>
        <v>6</v>
      </c>
      <c r="L221" s="108">
        <v>10</v>
      </c>
      <c r="M221" s="109">
        <f t="shared" si="19"/>
        <v>0.6</v>
      </c>
      <c r="N221" s="254">
        <f t="shared" si="17"/>
        <v>3.6666666666666665</v>
      </c>
    </row>
    <row r="222" spans="1:14" s="18" customFormat="1" hidden="1">
      <c r="A222" s="105" t="s">
        <v>50</v>
      </c>
      <c r="B222" s="106">
        <v>2</v>
      </c>
      <c r="C222" s="106" t="s">
        <v>12</v>
      </c>
      <c r="D222" s="110" t="s">
        <v>38</v>
      </c>
      <c r="E222" s="110"/>
      <c r="F222" s="102">
        <v>0</v>
      </c>
      <c r="G222" s="102">
        <v>2</v>
      </c>
      <c r="H222" s="102">
        <v>2</v>
      </c>
      <c r="I222" s="102">
        <v>2</v>
      </c>
      <c r="J222" s="102">
        <v>0</v>
      </c>
      <c r="K222" s="108">
        <f t="shared" si="18"/>
        <v>6</v>
      </c>
      <c r="L222" s="108">
        <v>10</v>
      </c>
      <c r="M222" s="109">
        <f t="shared" si="19"/>
        <v>0.6</v>
      </c>
      <c r="N222" s="254">
        <f t="shared" si="17"/>
        <v>3</v>
      </c>
    </row>
    <row r="223" spans="1:14" s="18" customFormat="1" hidden="1">
      <c r="A223" s="105" t="s">
        <v>50</v>
      </c>
      <c r="B223" s="106">
        <v>2</v>
      </c>
      <c r="C223" s="106" t="s">
        <v>13</v>
      </c>
      <c r="D223" s="111" t="s">
        <v>40</v>
      </c>
      <c r="E223" s="111"/>
      <c r="F223" s="102">
        <v>0</v>
      </c>
      <c r="G223" s="102">
        <v>3</v>
      </c>
      <c r="H223" s="102">
        <v>1</v>
      </c>
      <c r="I223" s="102">
        <v>2</v>
      </c>
      <c r="J223" s="102">
        <v>0</v>
      </c>
      <c r="K223" s="108">
        <f t="shared" si="18"/>
        <v>6</v>
      </c>
      <c r="L223" s="108">
        <v>10</v>
      </c>
      <c r="M223" s="109">
        <f t="shared" si="19"/>
        <v>0.6</v>
      </c>
      <c r="N223" s="254">
        <f t="shared" si="17"/>
        <v>3.1666666666666665</v>
      </c>
    </row>
    <row r="224" spans="1:14" s="18" customFormat="1" hidden="1">
      <c r="A224" s="105" t="s">
        <v>50</v>
      </c>
      <c r="B224" s="106">
        <v>2</v>
      </c>
      <c r="C224" s="106" t="s">
        <v>15</v>
      </c>
      <c r="D224" s="110" t="s">
        <v>41</v>
      </c>
      <c r="E224" s="110"/>
      <c r="F224" s="102">
        <v>0</v>
      </c>
      <c r="G224" s="102">
        <v>2</v>
      </c>
      <c r="H224" s="102">
        <v>3</v>
      </c>
      <c r="I224" s="102">
        <v>1</v>
      </c>
      <c r="J224" s="102">
        <v>0</v>
      </c>
      <c r="K224" s="108">
        <f t="shared" si="18"/>
        <v>6</v>
      </c>
      <c r="L224" s="108">
        <v>10</v>
      </c>
      <c r="M224" s="109">
        <f t="shared" si="19"/>
        <v>0.6</v>
      </c>
      <c r="N224" s="254">
        <f t="shared" si="17"/>
        <v>3.1666666666666665</v>
      </c>
    </row>
    <row r="225" spans="1:14" s="18" customFormat="1" hidden="1">
      <c r="A225" s="105" t="s">
        <v>50</v>
      </c>
      <c r="B225" s="493">
        <v>2</v>
      </c>
      <c r="C225" s="493" t="s">
        <v>16</v>
      </c>
      <c r="D225" s="494" t="s">
        <v>43</v>
      </c>
      <c r="E225" s="110"/>
      <c r="F225" s="495">
        <v>0</v>
      </c>
      <c r="G225" s="495">
        <v>0</v>
      </c>
      <c r="H225" s="495">
        <v>2</v>
      </c>
      <c r="I225" s="495">
        <v>1</v>
      </c>
      <c r="J225" s="495">
        <v>0</v>
      </c>
      <c r="K225" s="496">
        <f t="shared" si="18"/>
        <v>3</v>
      </c>
      <c r="L225" s="496">
        <v>10</v>
      </c>
      <c r="M225" s="452">
        <f t="shared" si="19"/>
        <v>0.3</v>
      </c>
      <c r="N225" s="271">
        <f t="shared" si="17"/>
        <v>2.6666666666666665</v>
      </c>
    </row>
    <row r="226" spans="1:14" s="4" customFormat="1" hidden="1">
      <c r="A226" s="31" t="s">
        <v>50</v>
      </c>
      <c r="B226" s="78">
        <v>2</v>
      </c>
      <c r="C226" s="78" t="s">
        <v>17</v>
      </c>
      <c r="D226" s="40" t="s">
        <v>45</v>
      </c>
      <c r="E226" s="40"/>
      <c r="F226" s="41">
        <v>2</v>
      </c>
      <c r="G226" s="41">
        <v>0</v>
      </c>
      <c r="H226" s="41">
        <v>3</v>
      </c>
      <c r="I226" s="41">
        <v>0</v>
      </c>
      <c r="J226" s="41">
        <v>1</v>
      </c>
      <c r="K226" s="66">
        <f t="shared" si="18"/>
        <v>6</v>
      </c>
      <c r="L226" s="66">
        <v>10</v>
      </c>
      <c r="M226" s="67">
        <f t="shared" si="19"/>
        <v>0.6</v>
      </c>
      <c r="N226" s="254">
        <f t="shared" si="17"/>
        <v>3.3333333333333335</v>
      </c>
    </row>
    <row r="227" spans="1:14" s="4" customFormat="1" ht="15.75" hidden="1" thickBot="1">
      <c r="A227" s="32" t="s">
        <v>50</v>
      </c>
      <c r="B227" s="72">
        <v>2</v>
      </c>
      <c r="C227" s="72" t="s">
        <v>18</v>
      </c>
      <c r="D227" s="73" t="s">
        <v>46</v>
      </c>
      <c r="E227" s="73"/>
      <c r="F227" s="41">
        <v>2</v>
      </c>
      <c r="G227" s="41">
        <v>0</v>
      </c>
      <c r="H227" s="41">
        <v>3</v>
      </c>
      <c r="I227" s="41">
        <v>0</v>
      </c>
      <c r="J227" s="41">
        <v>1</v>
      </c>
      <c r="K227" s="75">
        <f t="shared" si="18"/>
        <v>6</v>
      </c>
      <c r="L227" s="75">
        <v>10</v>
      </c>
      <c r="M227" s="76">
        <f t="shared" si="19"/>
        <v>0.6</v>
      </c>
      <c r="N227" s="254">
        <f t="shared" si="17"/>
        <v>3.3333333333333335</v>
      </c>
    </row>
    <row r="228" spans="1:14" s="18" customFormat="1" ht="17.25" hidden="1">
      <c r="A228" s="112" t="s">
        <v>50</v>
      </c>
      <c r="B228" s="504">
        <v>3</v>
      </c>
      <c r="C228" s="504" t="s">
        <v>0</v>
      </c>
      <c r="D228" s="505" t="s">
        <v>32</v>
      </c>
      <c r="E228" s="114" t="s">
        <v>42</v>
      </c>
      <c r="F228" s="506">
        <v>1</v>
      </c>
      <c r="G228" s="506">
        <v>1</v>
      </c>
      <c r="H228" s="506">
        <v>3</v>
      </c>
      <c r="I228" s="506">
        <v>1</v>
      </c>
      <c r="J228" s="506">
        <v>0</v>
      </c>
      <c r="K228" s="507">
        <f t="shared" si="18"/>
        <v>6</v>
      </c>
      <c r="L228" s="507">
        <v>18</v>
      </c>
      <c r="M228" s="453">
        <f t="shared" si="19"/>
        <v>0.33333333333333331</v>
      </c>
      <c r="N228" s="271">
        <f t="shared" si="17"/>
        <v>3.3333333333333335</v>
      </c>
    </row>
    <row r="229" spans="1:14" s="18" customFormat="1" ht="17.25" hidden="1">
      <c r="A229" s="105" t="s">
        <v>50</v>
      </c>
      <c r="B229" s="106">
        <v>3</v>
      </c>
      <c r="C229" s="106" t="s">
        <v>1</v>
      </c>
      <c r="D229" s="107" t="s">
        <v>34</v>
      </c>
      <c r="E229" s="107"/>
      <c r="F229" s="102">
        <v>2</v>
      </c>
      <c r="G229" s="102">
        <v>6</v>
      </c>
      <c r="H229" s="102">
        <v>1</v>
      </c>
      <c r="I229" s="102">
        <v>0</v>
      </c>
      <c r="J229" s="102">
        <v>0</v>
      </c>
      <c r="K229" s="108">
        <f t="shared" si="18"/>
        <v>9</v>
      </c>
      <c r="L229" s="108">
        <v>18</v>
      </c>
      <c r="M229" s="109">
        <f t="shared" si="19"/>
        <v>0.5</v>
      </c>
      <c r="N229" s="254">
        <f t="shared" si="17"/>
        <v>4.1111111111111107</v>
      </c>
    </row>
    <row r="230" spans="1:14" s="18" customFormat="1" ht="17.25" hidden="1">
      <c r="A230" s="105" t="s">
        <v>50</v>
      </c>
      <c r="B230" s="106">
        <v>3</v>
      </c>
      <c r="C230" s="106" t="s">
        <v>6</v>
      </c>
      <c r="D230" s="107" t="s">
        <v>33</v>
      </c>
      <c r="E230" s="107"/>
      <c r="F230" s="102">
        <v>3</v>
      </c>
      <c r="G230" s="102">
        <v>6</v>
      </c>
      <c r="H230" s="102">
        <v>0</v>
      </c>
      <c r="I230" s="102">
        <v>0</v>
      </c>
      <c r="J230" s="102">
        <v>0</v>
      </c>
      <c r="K230" s="108">
        <f t="shared" si="18"/>
        <v>9</v>
      </c>
      <c r="L230" s="108">
        <v>18</v>
      </c>
      <c r="M230" s="109">
        <f t="shared" si="19"/>
        <v>0.5</v>
      </c>
      <c r="N230" s="254">
        <f t="shared" si="17"/>
        <v>4.333333333333333</v>
      </c>
    </row>
    <row r="231" spans="1:14" s="18" customFormat="1" hidden="1">
      <c r="A231" s="105" t="s">
        <v>50</v>
      </c>
      <c r="B231" s="493">
        <v>3</v>
      </c>
      <c r="C231" s="493" t="s">
        <v>7</v>
      </c>
      <c r="D231" s="514" t="s">
        <v>35</v>
      </c>
      <c r="E231" s="110"/>
      <c r="F231" s="495">
        <v>1</v>
      </c>
      <c r="G231" s="495">
        <v>3</v>
      </c>
      <c r="H231" s="495">
        <v>2</v>
      </c>
      <c r="I231" s="495">
        <v>3</v>
      </c>
      <c r="J231" s="495">
        <v>0</v>
      </c>
      <c r="K231" s="496">
        <f t="shared" si="18"/>
        <v>9</v>
      </c>
      <c r="L231" s="496">
        <v>18</v>
      </c>
      <c r="M231" s="452">
        <f t="shared" si="19"/>
        <v>0.5</v>
      </c>
      <c r="N231" s="271">
        <f t="shared" si="17"/>
        <v>3.2222222222222223</v>
      </c>
    </row>
    <row r="232" spans="1:14" s="18" customFormat="1" hidden="1">
      <c r="A232" s="105" t="s">
        <v>50</v>
      </c>
      <c r="B232" s="106">
        <v>3</v>
      </c>
      <c r="C232" s="106" t="s">
        <v>8</v>
      </c>
      <c r="D232" s="111" t="s">
        <v>36</v>
      </c>
      <c r="E232" s="111"/>
      <c r="F232" s="102">
        <v>3</v>
      </c>
      <c r="G232" s="102">
        <v>1</v>
      </c>
      <c r="H232" s="102">
        <v>2</v>
      </c>
      <c r="I232" s="102">
        <v>0</v>
      </c>
      <c r="J232" s="102">
        <v>0</v>
      </c>
      <c r="K232" s="108">
        <f t="shared" ref="K232:K263" si="20">SUM(F232:J232)</f>
        <v>6</v>
      </c>
      <c r="L232" s="108">
        <v>18</v>
      </c>
      <c r="M232" s="109">
        <f t="shared" ref="M232:M263" si="21">K232/L232</f>
        <v>0.33333333333333331</v>
      </c>
      <c r="N232" s="254">
        <f t="shared" si="17"/>
        <v>4.166666666666667</v>
      </c>
    </row>
    <row r="233" spans="1:14" s="18" customFormat="1" ht="30" hidden="1">
      <c r="A233" s="105" t="s">
        <v>50</v>
      </c>
      <c r="B233" s="106">
        <v>3</v>
      </c>
      <c r="C233" s="106" t="s">
        <v>9</v>
      </c>
      <c r="D233" s="111" t="s">
        <v>44</v>
      </c>
      <c r="E233" s="111"/>
      <c r="F233" s="102">
        <v>2</v>
      </c>
      <c r="G233" s="102">
        <v>7</v>
      </c>
      <c r="H233" s="102">
        <v>0</v>
      </c>
      <c r="I233" s="102">
        <v>0</v>
      </c>
      <c r="J233" s="102">
        <v>0</v>
      </c>
      <c r="K233" s="108">
        <f t="shared" si="20"/>
        <v>9</v>
      </c>
      <c r="L233" s="108">
        <v>18</v>
      </c>
      <c r="M233" s="109">
        <f t="shared" si="21"/>
        <v>0.5</v>
      </c>
      <c r="N233" s="254">
        <f t="shared" si="17"/>
        <v>4.2222222222222223</v>
      </c>
    </row>
    <row r="234" spans="1:14" s="18" customFormat="1" ht="30" hidden="1">
      <c r="A234" s="105" t="s">
        <v>50</v>
      </c>
      <c r="B234" s="106">
        <v>3</v>
      </c>
      <c r="C234" s="106" t="s">
        <v>10</v>
      </c>
      <c r="D234" s="111" t="s">
        <v>37</v>
      </c>
      <c r="E234" s="111"/>
      <c r="F234" s="102">
        <v>3</v>
      </c>
      <c r="G234" s="102">
        <v>6</v>
      </c>
      <c r="H234" s="102">
        <v>0</v>
      </c>
      <c r="I234" s="102">
        <v>0</v>
      </c>
      <c r="J234" s="102">
        <v>0</v>
      </c>
      <c r="K234" s="108">
        <f t="shared" si="20"/>
        <v>9</v>
      </c>
      <c r="L234" s="108">
        <v>18</v>
      </c>
      <c r="M234" s="109">
        <f t="shared" si="21"/>
        <v>0.5</v>
      </c>
      <c r="N234" s="254">
        <f t="shared" si="17"/>
        <v>4.333333333333333</v>
      </c>
    </row>
    <row r="235" spans="1:14" s="18" customFormat="1" hidden="1">
      <c r="A235" s="105" t="s">
        <v>50</v>
      </c>
      <c r="B235" s="106">
        <v>3</v>
      </c>
      <c r="C235" s="106" t="s">
        <v>11</v>
      </c>
      <c r="D235" s="110" t="s">
        <v>39</v>
      </c>
      <c r="E235" s="110"/>
      <c r="F235" s="102">
        <v>2</v>
      </c>
      <c r="G235" s="102">
        <v>6</v>
      </c>
      <c r="H235" s="102">
        <v>1</v>
      </c>
      <c r="I235" s="102">
        <v>0</v>
      </c>
      <c r="J235" s="102">
        <v>0</v>
      </c>
      <c r="K235" s="108">
        <f t="shared" si="20"/>
        <v>9</v>
      </c>
      <c r="L235" s="108">
        <v>18</v>
      </c>
      <c r="M235" s="109">
        <f t="shared" si="21"/>
        <v>0.5</v>
      </c>
      <c r="N235" s="254">
        <f t="shared" si="17"/>
        <v>4.1111111111111107</v>
      </c>
    </row>
    <row r="236" spans="1:14" s="18" customFormat="1" hidden="1">
      <c r="A236" s="105" t="s">
        <v>50</v>
      </c>
      <c r="B236" s="106">
        <v>3</v>
      </c>
      <c r="C236" s="106" t="s">
        <v>12</v>
      </c>
      <c r="D236" s="110" t="s">
        <v>38</v>
      </c>
      <c r="E236" s="110"/>
      <c r="F236" s="102">
        <v>3</v>
      </c>
      <c r="G236" s="102">
        <v>5</v>
      </c>
      <c r="H236" s="102">
        <v>0</v>
      </c>
      <c r="I236" s="102">
        <v>0</v>
      </c>
      <c r="J236" s="102">
        <v>1</v>
      </c>
      <c r="K236" s="108">
        <f t="shared" si="20"/>
        <v>9</v>
      </c>
      <c r="L236" s="108">
        <v>18</v>
      </c>
      <c r="M236" s="109">
        <f t="shared" si="21"/>
        <v>0.5</v>
      </c>
      <c r="N236" s="254">
        <f t="shared" si="17"/>
        <v>4</v>
      </c>
    </row>
    <row r="237" spans="1:14" s="18" customFormat="1" hidden="1">
      <c r="A237" s="105" t="s">
        <v>50</v>
      </c>
      <c r="B237" s="106">
        <v>3</v>
      </c>
      <c r="C237" s="106" t="s">
        <v>13</v>
      </c>
      <c r="D237" s="111" t="s">
        <v>40</v>
      </c>
      <c r="E237" s="111"/>
      <c r="F237" s="102">
        <v>2</v>
      </c>
      <c r="G237" s="102">
        <v>4</v>
      </c>
      <c r="H237" s="102">
        <v>1</v>
      </c>
      <c r="I237" s="102">
        <v>0</v>
      </c>
      <c r="J237" s="102">
        <v>1</v>
      </c>
      <c r="K237" s="108">
        <f t="shared" si="20"/>
        <v>8</v>
      </c>
      <c r="L237" s="108">
        <v>18</v>
      </c>
      <c r="M237" s="109">
        <f t="shared" si="21"/>
        <v>0.44444444444444442</v>
      </c>
      <c r="N237" s="254">
        <f t="shared" si="17"/>
        <v>3.75</v>
      </c>
    </row>
    <row r="238" spans="1:14" s="18" customFormat="1" hidden="1">
      <c r="A238" s="105" t="s">
        <v>50</v>
      </c>
      <c r="B238" s="106">
        <v>3</v>
      </c>
      <c r="C238" s="106" t="s">
        <v>15</v>
      </c>
      <c r="D238" s="110" t="s">
        <v>41</v>
      </c>
      <c r="E238" s="110"/>
      <c r="F238" s="102">
        <v>1</v>
      </c>
      <c r="G238" s="102">
        <v>3</v>
      </c>
      <c r="H238" s="102">
        <v>5</v>
      </c>
      <c r="I238" s="102">
        <v>0</v>
      </c>
      <c r="J238" s="102">
        <v>0</v>
      </c>
      <c r="K238" s="108">
        <f t="shared" si="20"/>
        <v>9</v>
      </c>
      <c r="L238" s="108">
        <v>18</v>
      </c>
      <c r="M238" s="109">
        <f t="shared" si="21"/>
        <v>0.5</v>
      </c>
      <c r="N238" s="254">
        <f t="shared" si="17"/>
        <v>3.5555555555555554</v>
      </c>
    </row>
    <row r="239" spans="1:14" s="18" customFormat="1" hidden="1">
      <c r="A239" s="105" t="s">
        <v>50</v>
      </c>
      <c r="B239" s="493">
        <v>3</v>
      </c>
      <c r="C239" s="493" t="s">
        <v>16</v>
      </c>
      <c r="D239" s="494" t="s">
        <v>43</v>
      </c>
      <c r="E239" s="110"/>
      <c r="F239" s="495">
        <v>1</v>
      </c>
      <c r="G239" s="495">
        <v>2</v>
      </c>
      <c r="H239" s="495">
        <v>1</v>
      </c>
      <c r="I239" s="495">
        <v>0</v>
      </c>
      <c r="J239" s="495">
        <v>0</v>
      </c>
      <c r="K239" s="496">
        <f t="shared" si="20"/>
        <v>4</v>
      </c>
      <c r="L239" s="496">
        <v>18</v>
      </c>
      <c r="M239" s="452">
        <f t="shared" si="21"/>
        <v>0.22222222222222221</v>
      </c>
      <c r="N239" s="271">
        <f t="shared" si="17"/>
        <v>4</v>
      </c>
    </row>
    <row r="240" spans="1:14" s="4" customFormat="1" hidden="1">
      <c r="A240" s="31" t="s">
        <v>50</v>
      </c>
      <c r="B240" s="78">
        <v>3</v>
      </c>
      <c r="C240" s="78" t="s">
        <v>17</v>
      </c>
      <c r="D240" s="40" t="s">
        <v>45</v>
      </c>
      <c r="E240" s="40"/>
      <c r="F240" s="41">
        <v>4</v>
      </c>
      <c r="G240" s="41">
        <v>3</v>
      </c>
      <c r="H240" s="41">
        <v>0</v>
      </c>
      <c r="I240" s="41">
        <v>1</v>
      </c>
      <c r="J240" s="41">
        <v>0</v>
      </c>
      <c r="K240" s="66">
        <f t="shared" si="20"/>
        <v>8</v>
      </c>
      <c r="L240" s="66">
        <v>18</v>
      </c>
      <c r="M240" s="67">
        <f t="shared" si="21"/>
        <v>0.44444444444444442</v>
      </c>
      <c r="N240" s="254">
        <f t="shared" si="17"/>
        <v>4.25</v>
      </c>
    </row>
    <row r="241" spans="1:14" s="4" customFormat="1" hidden="1">
      <c r="A241" s="90" t="s">
        <v>50</v>
      </c>
      <c r="B241" s="91">
        <v>3</v>
      </c>
      <c r="C241" s="91" t="s">
        <v>18</v>
      </c>
      <c r="D241" s="92" t="s">
        <v>46</v>
      </c>
      <c r="E241" s="92"/>
      <c r="F241" s="93">
        <v>3</v>
      </c>
      <c r="G241" s="93">
        <v>0</v>
      </c>
      <c r="H241" s="93">
        <v>5</v>
      </c>
      <c r="I241" s="93">
        <v>1</v>
      </c>
      <c r="J241" s="93">
        <v>0</v>
      </c>
      <c r="K241" s="94">
        <f t="shared" si="20"/>
        <v>9</v>
      </c>
      <c r="L241" s="94">
        <v>18</v>
      </c>
      <c r="M241" s="95">
        <f t="shared" si="21"/>
        <v>0.5</v>
      </c>
      <c r="N241" s="254">
        <f t="shared" si="17"/>
        <v>3.5555555555555554</v>
      </c>
    </row>
    <row r="242" spans="1:14" s="18" customFormat="1" ht="17.25" hidden="1">
      <c r="A242" s="99" t="s">
        <v>50</v>
      </c>
      <c r="B242" s="500">
        <v>4</v>
      </c>
      <c r="C242" s="500" t="s">
        <v>0</v>
      </c>
      <c r="D242" s="508" t="s">
        <v>32</v>
      </c>
      <c r="E242" s="101" t="s">
        <v>42</v>
      </c>
      <c r="F242" s="502">
        <v>0</v>
      </c>
      <c r="G242" s="502">
        <v>0</v>
      </c>
      <c r="H242" s="502">
        <v>1</v>
      </c>
      <c r="I242" s="502">
        <v>1</v>
      </c>
      <c r="J242" s="502">
        <v>0</v>
      </c>
      <c r="K242" s="503">
        <f t="shared" si="20"/>
        <v>2</v>
      </c>
      <c r="L242" s="503">
        <v>9</v>
      </c>
      <c r="M242" s="451">
        <f t="shared" si="21"/>
        <v>0.22222222222222221</v>
      </c>
      <c r="N242" s="271">
        <f t="shared" si="17"/>
        <v>2.5</v>
      </c>
    </row>
    <row r="243" spans="1:14" s="18" customFormat="1" ht="17.25" hidden="1">
      <c r="A243" s="105" t="s">
        <v>50</v>
      </c>
      <c r="B243" s="106">
        <v>4</v>
      </c>
      <c r="C243" s="106" t="s">
        <v>1</v>
      </c>
      <c r="D243" s="107" t="s">
        <v>34</v>
      </c>
      <c r="E243" s="107"/>
      <c r="F243" s="102">
        <v>0</v>
      </c>
      <c r="G243" s="102">
        <v>1</v>
      </c>
      <c r="H243" s="102">
        <v>2</v>
      </c>
      <c r="I243" s="102">
        <v>0</v>
      </c>
      <c r="J243" s="102">
        <v>0</v>
      </c>
      <c r="K243" s="108">
        <f t="shared" si="20"/>
        <v>3</v>
      </c>
      <c r="L243" s="108">
        <v>9</v>
      </c>
      <c r="M243" s="109">
        <f t="shared" si="21"/>
        <v>0.33333333333333331</v>
      </c>
      <c r="N243" s="254">
        <f t="shared" si="17"/>
        <v>3.3333333333333335</v>
      </c>
    </row>
    <row r="244" spans="1:14" s="18" customFormat="1" ht="17.25" hidden="1">
      <c r="A244" s="105" t="s">
        <v>50</v>
      </c>
      <c r="B244" s="106">
        <v>4</v>
      </c>
      <c r="C244" s="106" t="s">
        <v>6</v>
      </c>
      <c r="D244" s="107" t="s">
        <v>33</v>
      </c>
      <c r="E244" s="107"/>
      <c r="F244" s="102">
        <v>0</v>
      </c>
      <c r="G244" s="102">
        <v>2</v>
      </c>
      <c r="H244" s="102">
        <v>1</v>
      </c>
      <c r="I244" s="102">
        <v>0</v>
      </c>
      <c r="J244" s="102">
        <v>0</v>
      </c>
      <c r="K244" s="108">
        <f t="shared" si="20"/>
        <v>3</v>
      </c>
      <c r="L244" s="108">
        <v>9</v>
      </c>
      <c r="M244" s="109">
        <f t="shared" si="21"/>
        <v>0.33333333333333331</v>
      </c>
      <c r="N244" s="254">
        <f t="shared" si="17"/>
        <v>3.6666666666666665</v>
      </c>
    </row>
    <row r="245" spans="1:14" s="18" customFormat="1" hidden="1">
      <c r="A245" s="105" t="s">
        <v>50</v>
      </c>
      <c r="B245" s="493">
        <v>4</v>
      </c>
      <c r="C245" s="493" t="s">
        <v>7</v>
      </c>
      <c r="D245" s="514" t="s">
        <v>35</v>
      </c>
      <c r="E245" s="110"/>
      <c r="F245" s="495">
        <v>0</v>
      </c>
      <c r="G245" s="495">
        <v>1</v>
      </c>
      <c r="H245" s="495">
        <v>1</v>
      </c>
      <c r="I245" s="495">
        <v>0</v>
      </c>
      <c r="J245" s="495">
        <v>0</v>
      </c>
      <c r="K245" s="496">
        <f t="shared" si="20"/>
        <v>2</v>
      </c>
      <c r="L245" s="496">
        <v>9</v>
      </c>
      <c r="M245" s="452">
        <f t="shared" si="21"/>
        <v>0.22222222222222221</v>
      </c>
      <c r="N245" s="271">
        <f t="shared" si="17"/>
        <v>3.5</v>
      </c>
    </row>
    <row r="246" spans="1:14" s="18" customFormat="1" hidden="1">
      <c r="A246" s="105" t="s">
        <v>50</v>
      </c>
      <c r="B246" s="106">
        <v>4</v>
      </c>
      <c r="C246" s="106" t="s">
        <v>8</v>
      </c>
      <c r="D246" s="111" t="s">
        <v>36</v>
      </c>
      <c r="E246" s="111"/>
      <c r="F246" s="102">
        <v>0</v>
      </c>
      <c r="G246" s="102">
        <v>0</v>
      </c>
      <c r="H246" s="102">
        <v>2</v>
      </c>
      <c r="I246" s="102">
        <v>0</v>
      </c>
      <c r="J246" s="102">
        <v>0</v>
      </c>
      <c r="K246" s="108">
        <f t="shared" si="20"/>
        <v>2</v>
      </c>
      <c r="L246" s="108">
        <v>9</v>
      </c>
      <c r="M246" s="109">
        <f t="shared" si="21"/>
        <v>0.22222222222222221</v>
      </c>
      <c r="N246" s="254">
        <f t="shared" si="17"/>
        <v>3</v>
      </c>
    </row>
    <row r="247" spans="1:14" s="18" customFormat="1" ht="30" hidden="1">
      <c r="A247" s="105" t="s">
        <v>50</v>
      </c>
      <c r="B247" s="106">
        <v>4</v>
      </c>
      <c r="C247" s="106" t="s">
        <v>9</v>
      </c>
      <c r="D247" s="111" t="s">
        <v>44</v>
      </c>
      <c r="E247" s="111"/>
      <c r="F247" s="102">
        <v>0</v>
      </c>
      <c r="G247" s="102">
        <v>1</v>
      </c>
      <c r="H247" s="102">
        <v>2</v>
      </c>
      <c r="I247" s="102">
        <v>0</v>
      </c>
      <c r="J247" s="102">
        <v>0</v>
      </c>
      <c r="K247" s="108">
        <f t="shared" si="20"/>
        <v>3</v>
      </c>
      <c r="L247" s="108">
        <v>9</v>
      </c>
      <c r="M247" s="109">
        <f t="shared" si="21"/>
        <v>0.33333333333333331</v>
      </c>
      <c r="N247" s="254">
        <f t="shared" si="17"/>
        <v>3.3333333333333335</v>
      </c>
    </row>
    <row r="248" spans="1:14" s="18" customFormat="1" ht="30" hidden="1">
      <c r="A248" s="105" t="s">
        <v>50</v>
      </c>
      <c r="B248" s="106">
        <v>4</v>
      </c>
      <c r="C248" s="106" t="s">
        <v>10</v>
      </c>
      <c r="D248" s="111" t="s">
        <v>37</v>
      </c>
      <c r="E248" s="111"/>
      <c r="F248" s="102">
        <v>0</v>
      </c>
      <c r="G248" s="102">
        <v>0</v>
      </c>
      <c r="H248" s="102">
        <v>3</v>
      </c>
      <c r="I248" s="102">
        <v>0</v>
      </c>
      <c r="J248" s="102">
        <v>0</v>
      </c>
      <c r="K248" s="108">
        <f t="shared" si="20"/>
        <v>3</v>
      </c>
      <c r="L248" s="108">
        <v>9</v>
      </c>
      <c r="M248" s="109">
        <f t="shared" si="21"/>
        <v>0.33333333333333331</v>
      </c>
      <c r="N248" s="254">
        <f t="shared" si="17"/>
        <v>3</v>
      </c>
    </row>
    <row r="249" spans="1:14" s="18" customFormat="1" hidden="1">
      <c r="A249" s="105" t="s">
        <v>50</v>
      </c>
      <c r="B249" s="106">
        <v>4</v>
      </c>
      <c r="C249" s="106" t="s">
        <v>11</v>
      </c>
      <c r="D249" s="110" t="s">
        <v>39</v>
      </c>
      <c r="E249" s="110"/>
      <c r="F249" s="102">
        <v>0</v>
      </c>
      <c r="G249" s="102">
        <v>2</v>
      </c>
      <c r="H249" s="102">
        <v>0</v>
      </c>
      <c r="I249" s="102">
        <v>1</v>
      </c>
      <c r="J249" s="102">
        <v>0</v>
      </c>
      <c r="K249" s="108">
        <v>0</v>
      </c>
      <c r="L249" s="108">
        <v>9</v>
      </c>
      <c r="M249" s="452">
        <f t="shared" si="21"/>
        <v>0</v>
      </c>
      <c r="N249" s="271" t="e">
        <f t="shared" si="17"/>
        <v>#DIV/0!</v>
      </c>
    </row>
    <row r="250" spans="1:14" s="18" customFormat="1" hidden="1">
      <c r="A250" s="105" t="s">
        <v>50</v>
      </c>
      <c r="B250" s="106">
        <v>4</v>
      </c>
      <c r="C250" s="106" t="s">
        <v>12</v>
      </c>
      <c r="D250" s="110" t="s">
        <v>38</v>
      </c>
      <c r="E250" s="110"/>
      <c r="F250" s="102">
        <v>0</v>
      </c>
      <c r="G250" s="102">
        <v>1</v>
      </c>
      <c r="H250" s="102">
        <v>2</v>
      </c>
      <c r="I250" s="102">
        <v>0</v>
      </c>
      <c r="J250" s="102">
        <v>0</v>
      </c>
      <c r="K250" s="108">
        <f t="shared" si="20"/>
        <v>3</v>
      </c>
      <c r="L250" s="108">
        <v>9</v>
      </c>
      <c r="M250" s="109">
        <f t="shared" si="21"/>
        <v>0.33333333333333331</v>
      </c>
      <c r="N250" s="254">
        <f t="shared" si="17"/>
        <v>3.3333333333333335</v>
      </c>
    </row>
    <row r="251" spans="1:14" s="18" customFormat="1" hidden="1">
      <c r="A251" s="105" t="s">
        <v>50</v>
      </c>
      <c r="B251" s="106">
        <v>4</v>
      </c>
      <c r="C251" s="106" t="s">
        <v>13</v>
      </c>
      <c r="D251" s="111" t="s">
        <v>40</v>
      </c>
      <c r="E251" s="111"/>
      <c r="F251" s="102">
        <v>0</v>
      </c>
      <c r="G251" s="102">
        <v>2</v>
      </c>
      <c r="H251" s="102">
        <v>1</v>
      </c>
      <c r="I251" s="102">
        <v>0</v>
      </c>
      <c r="J251" s="102">
        <v>0</v>
      </c>
      <c r="K251" s="108">
        <f t="shared" si="20"/>
        <v>3</v>
      </c>
      <c r="L251" s="108">
        <v>9</v>
      </c>
      <c r="M251" s="109">
        <f t="shared" si="21"/>
        <v>0.33333333333333331</v>
      </c>
      <c r="N251" s="254">
        <f t="shared" si="17"/>
        <v>3.6666666666666665</v>
      </c>
    </row>
    <row r="252" spans="1:14" s="18" customFormat="1" hidden="1">
      <c r="A252" s="105" t="s">
        <v>50</v>
      </c>
      <c r="B252" s="106">
        <v>4</v>
      </c>
      <c r="C252" s="106" t="s">
        <v>15</v>
      </c>
      <c r="D252" s="110" t="s">
        <v>41</v>
      </c>
      <c r="E252" s="110"/>
      <c r="F252" s="102">
        <v>0</v>
      </c>
      <c r="G252" s="102">
        <v>0</v>
      </c>
      <c r="H252" s="102">
        <v>3</v>
      </c>
      <c r="I252" s="102">
        <v>0</v>
      </c>
      <c r="J252" s="102">
        <v>0</v>
      </c>
      <c r="K252" s="108">
        <f t="shared" si="20"/>
        <v>3</v>
      </c>
      <c r="L252" s="108">
        <v>9</v>
      </c>
      <c r="M252" s="109">
        <f t="shared" si="21"/>
        <v>0.33333333333333331</v>
      </c>
      <c r="N252" s="254">
        <f t="shared" si="17"/>
        <v>3</v>
      </c>
    </row>
    <row r="253" spans="1:14" s="18" customFormat="1" hidden="1">
      <c r="A253" s="105" t="s">
        <v>50</v>
      </c>
      <c r="B253" s="493">
        <v>4</v>
      </c>
      <c r="C253" s="493" t="s">
        <v>16</v>
      </c>
      <c r="D253" s="494" t="s">
        <v>43</v>
      </c>
      <c r="E253" s="110"/>
      <c r="F253" s="495">
        <v>1</v>
      </c>
      <c r="G253" s="495">
        <v>0</v>
      </c>
      <c r="H253" s="495">
        <v>1</v>
      </c>
      <c r="I253" s="495">
        <v>0</v>
      </c>
      <c r="J253" s="495">
        <v>0</v>
      </c>
      <c r="K253" s="496">
        <f t="shared" si="20"/>
        <v>2</v>
      </c>
      <c r="L253" s="496">
        <v>9</v>
      </c>
      <c r="M253" s="452">
        <f t="shared" si="21"/>
        <v>0.22222222222222221</v>
      </c>
      <c r="N253" s="271">
        <f t="shared" si="17"/>
        <v>4</v>
      </c>
    </row>
    <row r="254" spans="1:14" s="4" customFormat="1" hidden="1">
      <c r="A254" s="31" t="s">
        <v>50</v>
      </c>
      <c r="B254" s="78">
        <v>4</v>
      </c>
      <c r="C254" s="78" t="s">
        <v>17</v>
      </c>
      <c r="D254" s="40" t="s">
        <v>45</v>
      </c>
      <c r="E254" s="40"/>
      <c r="F254" s="41">
        <v>1</v>
      </c>
      <c r="G254" s="41">
        <v>2</v>
      </c>
      <c r="H254" s="41">
        <v>0</v>
      </c>
      <c r="I254" s="41">
        <v>0</v>
      </c>
      <c r="J254" s="41">
        <v>0</v>
      </c>
      <c r="K254" s="66">
        <f t="shared" si="20"/>
        <v>3</v>
      </c>
      <c r="L254" s="66">
        <v>9</v>
      </c>
      <c r="M254" s="67">
        <f t="shared" si="21"/>
        <v>0.33333333333333331</v>
      </c>
      <c r="N254" s="254">
        <f t="shared" si="17"/>
        <v>4.333333333333333</v>
      </c>
    </row>
    <row r="255" spans="1:14" s="4" customFormat="1" ht="15.75" hidden="1" thickBot="1">
      <c r="A255" s="32" t="s">
        <v>50</v>
      </c>
      <c r="B255" s="72">
        <v>4</v>
      </c>
      <c r="C255" s="72" t="s">
        <v>18</v>
      </c>
      <c r="D255" s="73" t="s">
        <v>46</v>
      </c>
      <c r="E255" s="73"/>
      <c r="F255" s="74">
        <v>0</v>
      </c>
      <c r="G255" s="74">
        <v>3</v>
      </c>
      <c r="H255" s="74">
        <v>0</v>
      </c>
      <c r="I255" s="74">
        <v>0</v>
      </c>
      <c r="J255" s="74">
        <v>0</v>
      </c>
      <c r="K255" s="75">
        <f t="shared" si="20"/>
        <v>3</v>
      </c>
      <c r="L255" s="75">
        <v>9</v>
      </c>
      <c r="M255" s="76">
        <f t="shared" si="21"/>
        <v>0.33333333333333331</v>
      </c>
      <c r="N255" s="254">
        <f t="shared" si="17"/>
        <v>4</v>
      </c>
    </row>
    <row r="256" spans="1:14" s="18" customFormat="1" ht="17.25" hidden="1">
      <c r="A256" s="112" t="s">
        <v>50</v>
      </c>
      <c r="B256" s="113">
        <v>5</v>
      </c>
      <c r="C256" s="113" t="s">
        <v>0</v>
      </c>
      <c r="D256" s="114" t="s">
        <v>32</v>
      </c>
      <c r="E256" s="114" t="s">
        <v>42</v>
      </c>
      <c r="F256" s="117">
        <v>0</v>
      </c>
      <c r="G256" s="117">
        <v>0</v>
      </c>
      <c r="H256" s="117">
        <v>0</v>
      </c>
      <c r="I256" s="117">
        <v>0</v>
      </c>
      <c r="J256" s="117">
        <v>0</v>
      </c>
      <c r="K256" s="115">
        <f>SUM(F256:J256)</f>
        <v>0</v>
      </c>
      <c r="L256" s="115">
        <v>8</v>
      </c>
      <c r="M256" s="511">
        <f t="shared" si="21"/>
        <v>0</v>
      </c>
      <c r="N256" s="510" t="e">
        <f t="shared" si="17"/>
        <v>#DIV/0!</v>
      </c>
    </row>
    <row r="257" spans="1:14" s="18" customFormat="1" ht="17.25" hidden="1">
      <c r="A257" s="105" t="s">
        <v>50</v>
      </c>
      <c r="B257" s="106">
        <v>5</v>
      </c>
      <c r="C257" s="106" t="s">
        <v>1</v>
      </c>
      <c r="D257" s="107" t="s">
        <v>34</v>
      </c>
      <c r="E257" s="107"/>
      <c r="F257" s="102">
        <v>0</v>
      </c>
      <c r="G257" s="102">
        <v>1</v>
      </c>
      <c r="H257" s="102">
        <v>1</v>
      </c>
      <c r="I257" s="102">
        <v>0</v>
      </c>
      <c r="J257" s="102">
        <v>0</v>
      </c>
      <c r="K257" s="108">
        <f t="shared" si="20"/>
        <v>2</v>
      </c>
      <c r="L257" s="108">
        <v>8</v>
      </c>
      <c r="M257" s="109">
        <f t="shared" si="21"/>
        <v>0.25</v>
      </c>
      <c r="N257" s="254">
        <f t="shared" si="17"/>
        <v>3.5</v>
      </c>
    </row>
    <row r="258" spans="1:14" s="18" customFormat="1" ht="17.25" hidden="1">
      <c r="A258" s="105" t="s">
        <v>50</v>
      </c>
      <c r="B258" s="106">
        <v>5</v>
      </c>
      <c r="C258" s="106" t="s">
        <v>6</v>
      </c>
      <c r="D258" s="107" t="s">
        <v>33</v>
      </c>
      <c r="E258" s="107"/>
      <c r="F258" s="102">
        <v>0</v>
      </c>
      <c r="G258" s="102">
        <v>0</v>
      </c>
      <c r="H258" s="102">
        <v>2</v>
      </c>
      <c r="I258" s="102">
        <v>0</v>
      </c>
      <c r="J258" s="102">
        <v>0</v>
      </c>
      <c r="K258" s="108">
        <f t="shared" si="20"/>
        <v>2</v>
      </c>
      <c r="L258" s="108">
        <v>8</v>
      </c>
      <c r="M258" s="109">
        <f t="shared" si="21"/>
        <v>0.25</v>
      </c>
      <c r="N258" s="254">
        <f t="shared" si="17"/>
        <v>3</v>
      </c>
    </row>
    <row r="259" spans="1:14" s="18" customFormat="1" hidden="1">
      <c r="A259" s="105" t="s">
        <v>50</v>
      </c>
      <c r="B259" s="493">
        <v>5</v>
      </c>
      <c r="C259" s="493" t="s">
        <v>7</v>
      </c>
      <c r="D259" s="514" t="s">
        <v>35</v>
      </c>
      <c r="E259" s="110"/>
      <c r="F259" s="495">
        <v>0</v>
      </c>
      <c r="G259" s="495">
        <v>1</v>
      </c>
      <c r="H259" s="495">
        <v>1</v>
      </c>
      <c r="I259" s="495">
        <v>0</v>
      </c>
      <c r="J259" s="495">
        <v>0</v>
      </c>
      <c r="K259" s="496">
        <f t="shared" si="20"/>
        <v>2</v>
      </c>
      <c r="L259" s="496">
        <v>8</v>
      </c>
      <c r="M259" s="452">
        <f t="shared" si="21"/>
        <v>0.25</v>
      </c>
      <c r="N259" s="271">
        <f t="shared" si="17"/>
        <v>3.5</v>
      </c>
    </row>
    <row r="260" spans="1:14" s="18" customFormat="1" hidden="1">
      <c r="A260" s="105" t="s">
        <v>50</v>
      </c>
      <c r="B260" s="106">
        <v>5</v>
      </c>
      <c r="C260" s="106" t="s">
        <v>8</v>
      </c>
      <c r="D260" s="111" t="s">
        <v>36</v>
      </c>
      <c r="E260" s="111"/>
      <c r="F260" s="102">
        <v>0</v>
      </c>
      <c r="G260" s="102">
        <v>0</v>
      </c>
      <c r="H260" s="102">
        <v>2</v>
      </c>
      <c r="I260" s="102">
        <v>0</v>
      </c>
      <c r="J260" s="102">
        <v>0</v>
      </c>
      <c r="K260" s="108">
        <f t="shared" si="20"/>
        <v>2</v>
      </c>
      <c r="L260" s="108">
        <v>8</v>
      </c>
      <c r="M260" s="109">
        <f t="shared" si="21"/>
        <v>0.25</v>
      </c>
      <c r="N260" s="254">
        <f t="shared" si="17"/>
        <v>3</v>
      </c>
    </row>
    <row r="261" spans="1:14" s="18" customFormat="1" ht="30" hidden="1">
      <c r="A261" s="105" t="s">
        <v>50</v>
      </c>
      <c r="B261" s="106">
        <v>5</v>
      </c>
      <c r="C261" s="106" t="s">
        <v>9</v>
      </c>
      <c r="D261" s="111" t="s">
        <v>44</v>
      </c>
      <c r="E261" s="111"/>
      <c r="F261" s="102">
        <v>0</v>
      </c>
      <c r="G261" s="102">
        <v>1</v>
      </c>
      <c r="H261" s="102">
        <v>1</v>
      </c>
      <c r="I261" s="102">
        <v>0</v>
      </c>
      <c r="J261" s="102">
        <v>0</v>
      </c>
      <c r="K261" s="108">
        <f t="shared" si="20"/>
        <v>2</v>
      </c>
      <c r="L261" s="108">
        <v>8</v>
      </c>
      <c r="M261" s="109">
        <f t="shared" si="21"/>
        <v>0.25</v>
      </c>
      <c r="N261" s="254">
        <f t="shared" ref="N261:N324" si="22" xml:space="preserve"> (5*F261+4*G261+3*H261+2*I261+1*J261)/K261</f>
        <v>3.5</v>
      </c>
    </row>
    <row r="262" spans="1:14" s="18" customFormat="1" ht="30" hidden="1">
      <c r="A262" s="105" t="s">
        <v>50</v>
      </c>
      <c r="B262" s="106">
        <v>5</v>
      </c>
      <c r="C262" s="106" t="s">
        <v>10</v>
      </c>
      <c r="D262" s="111" t="s">
        <v>37</v>
      </c>
      <c r="E262" s="111"/>
      <c r="F262" s="102">
        <v>0</v>
      </c>
      <c r="G262" s="102">
        <v>0</v>
      </c>
      <c r="H262" s="102">
        <v>2</v>
      </c>
      <c r="I262" s="102">
        <v>0</v>
      </c>
      <c r="J262" s="102">
        <v>0</v>
      </c>
      <c r="K262" s="108">
        <f t="shared" si="20"/>
        <v>2</v>
      </c>
      <c r="L262" s="108">
        <v>8</v>
      </c>
      <c r="M262" s="109">
        <f t="shared" si="21"/>
        <v>0.25</v>
      </c>
      <c r="N262" s="254">
        <f t="shared" si="22"/>
        <v>3</v>
      </c>
    </row>
    <row r="263" spans="1:14" s="18" customFormat="1" hidden="1">
      <c r="A263" s="105" t="s">
        <v>50</v>
      </c>
      <c r="B263" s="106">
        <v>5</v>
      </c>
      <c r="C263" s="106" t="s">
        <v>11</v>
      </c>
      <c r="D263" s="110" t="s">
        <v>39</v>
      </c>
      <c r="E263" s="110"/>
      <c r="F263" s="102">
        <v>0</v>
      </c>
      <c r="G263" s="102">
        <v>0</v>
      </c>
      <c r="H263" s="102">
        <v>2</v>
      </c>
      <c r="I263" s="102">
        <v>0</v>
      </c>
      <c r="J263" s="102">
        <v>0</v>
      </c>
      <c r="K263" s="108">
        <f t="shared" si="20"/>
        <v>2</v>
      </c>
      <c r="L263" s="108">
        <v>8</v>
      </c>
      <c r="M263" s="109">
        <f t="shared" si="21"/>
        <v>0.25</v>
      </c>
      <c r="N263" s="254">
        <f t="shared" si="22"/>
        <v>3</v>
      </c>
    </row>
    <row r="264" spans="1:14" s="18" customFormat="1" hidden="1">
      <c r="A264" s="105" t="s">
        <v>50</v>
      </c>
      <c r="B264" s="106">
        <v>5</v>
      </c>
      <c r="C264" s="106" t="s">
        <v>12</v>
      </c>
      <c r="D264" s="110" t="s">
        <v>38</v>
      </c>
      <c r="E264" s="110"/>
      <c r="F264" s="102">
        <v>0</v>
      </c>
      <c r="G264" s="102">
        <v>0</v>
      </c>
      <c r="H264" s="102">
        <v>2</v>
      </c>
      <c r="I264" s="102">
        <v>0</v>
      </c>
      <c r="J264" s="102">
        <v>0</v>
      </c>
      <c r="K264" s="108">
        <f t="shared" ref="K264:K295" si="23">SUM(F264:J264)</f>
        <v>2</v>
      </c>
      <c r="L264" s="108">
        <v>8</v>
      </c>
      <c r="M264" s="109">
        <f t="shared" ref="M264:M295" si="24">K264/L264</f>
        <v>0.25</v>
      </c>
      <c r="N264" s="254">
        <f t="shared" si="22"/>
        <v>3</v>
      </c>
    </row>
    <row r="265" spans="1:14" s="18" customFormat="1" hidden="1">
      <c r="A265" s="105" t="s">
        <v>50</v>
      </c>
      <c r="B265" s="106">
        <v>5</v>
      </c>
      <c r="C265" s="106" t="s">
        <v>13</v>
      </c>
      <c r="D265" s="111" t="s">
        <v>40</v>
      </c>
      <c r="E265" s="111"/>
      <c r="F265" s="102">
        <v>0</v>
      </c>
      <c r="G265" s="102">
        <v>1</v>
      </c>
      <c r="H265" s="102">
        <v>1</v>
      </c>
      <c r="I265" s="102">
        <v>0</v>
      </c>
      <c r="J265" s="102">
        <v>0</v>
      </c>
      <c r="K265" s="108">
        <f t="shared" si="23"/>
        <v>2</v>
      </c>
      <c r="L265" s="108">
        <v>8</v>
      </c>
      <c r="M265" s="109">
        <f t="shared" si="24"/>
        <v>0.25</v>
      </c>
      <c r="N265" s="254">
        <f t="shared" si="22"/>
        <v>3.5</v>
      </c>
    </row>
    <row r="266" spans="1:14" s="18" customFormat="1" hidden="1">
      <c r="A266" s="105" t="s">
        <v>50</v>
      </c>
      <c r="B266" s="106">
        <v>5</v>
      </c>
      <c r="C266" s="106" t="s">
        <v>15</v>
      </c>
      <c r="D266" s="110" t="s">
        <v>41</v>
      </c>
      <c r="E266" s="110"/>
      <c r="F266" s="102">
        <v>0</v>
      </c>
      <c r="G266" s="102">
        <v>0</v>
      </c>
      <c r="H266" s="102">
        <v>2</v>
      </c>
      <c r="I266" s="102">
        <v>0</v>
      </c>
      <c r="J266" s="102">
        <v>0</v>
      </c>
      <c r="K266" s="108">
        <f t="shared" si="23"/>
        <v>2</v>
      </c>
      <c r="L266" s="108">
        <v>8</v>
      </c>
      <c r="M266" s="109">
        <f t="shared" si="24"/>
        <v>0.25</v>
      </c>
      <c r="N266" s="254">
        <f t="shared" si="22"/>
        <v>3</v>
      </c>
    </row>
    <row r="267" spans="1:14" s="18" customFormat="1" hidden="1">
      <c r="A267" s="105" t="s">
        <v>50</v>
      </c>
      <c r="B267" s="493">
        <v>5</v>
      </c>
      <c r="C267" s="493" t="s">
        <v>16</v>
      </c>
      <c r="D267" s="494" t="s">
        <v>43</v>
      </c>
      <c r="E267" s="110"/>
      <c r="F267" s="495">
        <v>0</v>
      </c>
      <c r="G267" s="495">
        <v>0</v>
      </c>
      <c r="H267" s="495">
        <v>1</v>
      </c>
      <c r="I267" s="495">
        <v>0</v>
      </c>
      <c r="J267" s="495">
        <v>0</v>
      </c>
      <c r="K267" s="496">
        <f t="shared" si="23"/>
        <v>1</v>
      </c>
      <c r="L267" s="496">
        <v>8</v>
      </c>
      <c r="M267" s="452">
        <f t="shared" si="24"/>
        <v>0.125</v>
      </c>
      <c r="N267" s="271">
        <f t="shared" si="22"/>
        <v>3</v>
      </c>
    </row>
    <row r="268" spans="1:14" s="4" customFormat="1" hidden="1">
      <c r="A268" s="31" t="s">
        <v>50</v>
      </c>
      <c r="B268" s="78">
        <v>5</v>
      </c>
      <c r="C268" s="78" t="s">
        <v>17</v>
      </c>
      <c r="D268" s="40" t="s">
        <v>45</v>
      </c>
      <c r="E268" s="40"/>
      <c r="F268" s="41">
        <v>0</v>
      </c>
      <c r="G268" s="41">
        <v>0</v>
      </c>
      <c r="H268" s="41">
        <v>1</v>
      </c>
      <c r="I268" s="41">
        <v>1</v>
      </c>
      <c r="J268" s="41">
        <v>0</v>
      </c>
      <c r="K268" s="66">
        <f t="shared" si="23"/>
        <v>2</v>
      </c>
      <c r="L268" s="66">
        <v>8</v>
      </c>
      <c r="M268" s="67">
        <f t="shared" si="24"/>
        <v>0.25</v>
      </c>
      <c r="N268" s="254">
        <f t="shared" si="22"/>
        <v>2.5</v>
      </c>
    </row>
    <row r="269" spans="1:14" s="4" customFormat="1" hidden="1">
      <c r="A269" s="90" t="s">
        <v>50</v>
      </c>
      <c r="B269" s="91">
        <v>5</v>
      </c>
      <c r="C269" s="91" t="s">
        <v>18</v>
      </c>
      <c r="D269" s="92" t="s">
        <v>46</v>
      </c>
      <c r="E269" s="92"/>
      <c r="F269" s="93">
        <v>1</v>
      </c>
      <c r="G269" s="93">
        <v>0</v>
      </c>
      <c r="H269" s="93">
        <v>1</v>
      </c>
      <c r="I269" s="93">
        <v>0</v>
      </c>
      <c r="J269" s="93">
        <v>0</v>
      </c>
      <c r="K269" s="94">
        <f t="shared" si="23"/>
        <v>2</v>
      </c>
      <c r="L269" s="94">
        <v>8</v>
      </c>
      <c r="M269" s="95">
        <f t="shared" si="24"/>
        <v>0.25</v>
      </c>
      <c r="N269" s="254">
        <f t="shared" si="22"/>
        <v>4</v>
      </c>
    </row>
    <row r="270" spans="1:14" s="18" customFormat="1" ht="17.25" hidden="1">
      <c r="A270" s="99" t="s">
        <v>50</v>
      </c>
      <c r="B270" s="500">
        <v>6</v>
      </c>
      <c r="C270" s="500" t="s">
        <v>0</v>
      </c>
      <c r="D270" s="508" t="s">
        <v>32</v>
      </c>
      <c r="E270" s="101" t="s">
        <v>42</v>
      </c>
      <c r="F270" s="502">
        <v>0</v>
      </c>
      <c r="G270" s="502">
        <v>1</v>
      </c>
      <c r="H270" s="502">
        <v>1</v>
      </c>
      <c r="I270" s="502">
        <v>0</v>
      </c>
      <c r="J270" s="502">
        <v>0</v>
      </c>
      <c r="K270" s="503">
        <f t="shared" si="23"/>
        <v>2</v>
      </c>
      <c r="L270" s="503">
        <v>8</v>
      </c>
      <c r="M270" s="451">
        <f t="shared" si="24"/>
        <v>0.25</v>
      </c>
      <c r="N270" s="271">
        <f t="shared" si="22"/>
        <v>3.5</v>
      </c>
    </row>
    <row r="271" spans="1:14" s="18" customFormat="1" ht="17.25" hidden="1">
      <c r="A271" s="105" t="s">
        <v>50</v>
      </c>
      <c r="B271" s="106">
        <v>6</v>
      </c>
      <c r="C271" s="106" t="s">
        <v>1</v>
      </c>
      <c r="D271" s="107" t="s">
        <v>34</v>
      </c>
      <c r="E271" s="107"/>
      <c r="F271" s="102">
        <v>0</v>
      </c>
      <c r="G271" s="102">
        <v>2</v>
      </c>
      <c r="H271" s="102">
        <v>2</v>
      </c>
      <c r="I271" s="102">
        <v>0</v>
      </c>
      <c r="J271" s="102">
        <v>0</v>
      </c>
      <c r="K271" s="108">
        <f t="shared" si="23"/>
        <v>4</v>
      </c>
      <c r="L271" s="108">
        <v>8</v>
      </c>
      <c r="M271" s="109">
        <f t="shared" si="24"/>
        <v>0.5</v>
      </c>
      <c r="N271" s="254">
        <f t="shared" si="22"/>
        <v>3.5</v>
      </c>
    </row>
    <row r="272" spans="1:14" s="18" customFormat="1" ht="17.25" hidden="1">
      <c r="A272" s="105" t="s">
        <v>50</v>
      </c>
      <c r="B272" s="106">
        <v>6</v>
      </c>
      <c r="C272" s="106" t="s">
        <v>6</v>
      </c>
      <c r="D272" s="107" t="s">
        <v>33</v>
      </c>
      <c r="E272" s="107"/>
      <c r="F272" s="102">
        <v>1</v>
      </c>
      <c r="G272" s="102">
        <v>2</v>
      </c>
      <c r="H272" s="102">
        <v>0</v>
      </c>
      <c r="I272" s="102">
        <v>1</v>
      </c>
      <c r="J272" s="102">
        <v>0</v>
      </c>
      <c r="K272" s="108">
        <f t="shared" si="23"/>
        <v>4</v>
      </c>
      <c r="L272" s="108">
        <v>8</v>
      </c>
      <c r="M272" s="109">
        <f t="shared" si="24"/>
        <v>0.5</v>
      </c>
      <c r="N272" s="254">
        <f t="shared" si="22"/>
        <v>3.75</v>
      </c>
    </row>
    <row r="273" spans="1:14" s="18" customFormat="1" hidden="1">
      <c r="A273" s="105" t="s">
        <v>50</v>
      </c>
      <c r="B273" s="493">
        <v>6</v>
      </c>
      <c r="C273" s="493" t="s">
        <v>7</v>
      </c>
      <c r="D273" s="514" t="s">
        <v>35</v>
      </c>
      <c r="E273" s="110"/>
      <c r="F273" s="495">
        <v>0</v>
      </c>
      <c r="G273" s="495">
        <v>2</v>
      </c>
      <c r="H273" s="495">
        <v>1</v>
      </c>
      <c r="I273" s="495">
        <v>1</v>
      </c>
      <c r="J273" s="495">
        <v>0</v>
      </c>
      <c r="K273" s="496">
        <f t="shared" si="23"/>
        <v>4</v>
      </c>
      <c r="L273" s="496">
        <v>8</v>
      </c>
      <c r="M273" s="452">
        <f t="shared" si="24"/>
        <v>0.5</v>
      </c>
      <c r="N273" s="271">
        <f t="shared" si="22"/>
        <v>3.25</v>
      </c>
    </row>
    <row r="274" spans="1:14" s="18" customFormat="1" hidden="1">
      <c r="A274" s="105" t="s">
        <v>50</v>
      </c>
      <c r="B274" s="106">
        <v>6</v>
      </c>
      <c r="C274" s="106" t="s">
        <v>8</v>
      </c>
      <c r="D274" s="111" t="s">
        <v>36</v>
      </c>
      <c r="E274" s="111"/>
      <c r="F274" s="102">
        <v>0</v>
      </c>
      <c r="G274" s="102">
        <v>1</v>
      </c>
      <c r="H274" s="102">
        <v>3</v>
      </c>
      <c r="I274" s="102">
        <v>0</v>
      </c>
      <c r="J274" s="102">
        <v>0</v>
      </c>
      <c r="K274" s="108">
        <f t="shared" si="23"/>
        <v>4</v>
      </c>
      <c r="L274" s="108">
        <v>8</v>
      </c>
      <c r="M274" s="109">
        <f t="shared" si="24"/>
        <v>0.5</v>
      </c>
      <c r="N274" s="254">
        <f t="shared" si="22"/>
        <v>3.25</v>
      </c>
    </row>
    <row r="275" spans="1:14" s="18" customFormat="1" ht="30" hidden="1">
      <c r="A275" s="105" t="s">
        <v>50</v>
      </c>
      <c r="B275" s="106">
        <v>6</v>
      </c>
      <c r="C275" s="106" t="s">
        <v>9</v>
      </c>
      <c r="D275" s="111" t="s">
        <v>44</v>
      </c>
      <c r="E275" s="111"/>
      <c r="F275" s="102">
        <v>1</v>
      </c>
      <c r="G275" s="102">
        <v>3</v>
      </c>
      <c r="H275" s="102">
        <v>0</v>
      </c>
      <c r="I275" s="102">
        <v>0</v>
      </c>
      <c r="J275" s="102">
        <v>0</v>
      </c>
      <c r="K275" s="108">
        <f t="shared" si="23"/>
        <v>4</v>
      </c>
      <c r="L275" s="108">
        <v>8</v>
      </c>
      <c r="M275" s="109">
        <f t="shared" si="24"/>
        <v>0.5</v>
      </c>
      <c r="N275" s="254">
        <f t="shared" si="22"/>
        <v>4.25</v>
      </c>
    </row>
    <row r="276" spans="1:14" s="18" customFormat="1" ht="30" hidden="1">
      <c r="A276" s="105" t="s">
        <v>50</v>
      </c>
      <c r="B276" s="106">
        <v>6</v>
      </c>
      <c r="C276" s="106" t="s">
        <v>10</v>
      </c>
      <c r="D276" s="111" t="s">
        <v>37</v>
      </c>
      <c r="E276" s="111"/>
      <c r="F276" s="102">
        <v>1</v>
      </c>
      <c r="G276" s="102">
        <v>3</v>
      </c>
      <c r="H276" s="102">
        <v>0</v>
      </c>
      <c r="I276" s="102">
        <v>0</v>
      </c>
      <c r="J276" s="102">
        <v>0</v>
      </c>
      <c r="K276" s="108">
        <f t="shared" si="23"/>
        <v>4</v>
      </c>
      <c r="L276" s="108">
        <v>8</v>
      </c>
      <c r="M276" s="109">
        <f t="shared" si="24"/>
        <v>0.5</v>
      </c>
      <c r="N276" s="254">
        <f t="shared" si="22"/>
        <v>4.25</v>
      </c>
    </row>
    <row r="277" spans="1:14" s="18" customFormat="1" hidden="1">
      <c r="A277" s="105" t="s">
        <v>50</v>
      </c>
      <c r="B277" s="106">
        <v>6</v>
      </c>
      <c r="C277" s="106" t="s">
        <v>11</v>
      </c>
      <c r="D277" s="110" t="s">
        <v>39</v>
      </c>
      <c r="E277" s="110"/>
      <c r="F277" s="102">
        <v>1</v>
      </c>
      <c r="G277" s="102">
        <v>2</v>
      </c>
      <c r="H277" s="102">
        <v>0</v>
      </c>
      <c r="I277" s="102">
        <v>1</v>
      </c>
      <c r="J277" s="102">
        <v>0</v>
      </c>
      <c r="K277" s="108">
        <f t="shared" si="23"/>
        <v>4</v>
      </c>
      <c r="L277" s="108">
        <v>8</v>
      </c>
      <c r="M277" s="109">
        <f t="shared" si="24"/>
        <v>0.5</v>
      </c>
      <c r="N277" s="254">
        <f t="shared" si="22"/>
        <v>3.75</v>
      </c>
    </row>
    <row r="278" spans="1:14" s="18" customFormat="1" hidden="1">
      <c r="A278" s="105" t="s">
        <v>50</v>
      </c>
      <c r="B278" s="106">
        <v>6</v>
      </c>
      <c r="C278" s="106" t="s">
        <v>12</v>
      </c>
      <c r="D278" s="110" t="s">
        <v>38</v>
      </c>
      <c r="E278" s="110"/>
      <c r="F278" s="102">
        <v>0</v>
      </c>
      <c r="G278" s="102">
        <v>3</v>
      </c>
      <c r="H278" s="102">
        <v>1</v>
      </c>
      <c r="I278" s="102">
        <v>0</v>
      </c>
      <c r="J278" s="102">
        <v>0</v>
      </c>
      <c r="K278" s="108">
        <f t="shared" si="23"/>
        <v>4</v>
      </c>
      <c r="L278" s="108">
        <v>8</v>
      </c>
      <c r="M278" s="109">
        <f t="shared" si="24"/>
        <v>0.5</v>
      </c>
      <c r="N278" s="254">
        <f t="shared" si="22"/>
        <v>3.75</v>
      </c>
    </row>
    <row r="279" spans="1:14" s="18" customFormat="1" hidden="1">
      <c r="A279" s="105" t="s">
        <v>50</v>
      </c>
      <c r="B279" s="106">
        <v>6</v>
      </c>
      <c r="C279" s="106" t="s">
        <v>13</v>
      </c>
      <c r="D279" s="111" t="s">
        <v>40</v>
      </c>
      <c r="E279" s="111"/>
      <c r="F279" s="102">
        <v>0</v>
      </c>
      <c r="G279" s="102">
        <v>2</v>
      </c>
      <c r="H279" s="102">
        <v>2</v>
      </c>
      <c r="I279" s="102">
        <v>0</v>
      </c>
      <c r="J279" s="102">
        <v>0</v>
      </c>
      <c r="K279" s="108">
        <f t="shared" si="23"/>
        <v>4</v>
      </c>
      <c r="L279" s="108">
        <v>8</v>
      </c>
      <c r="M279" s="109">
        <f t="shared" si="24"/>
        <v>0.5</v>
      </c>
      <c r="N279" s="254">
        <f t="shared" si="22"/>
        <v>3.5</v>
      </c>
    </row>
    <row r="280" spans="1:14" s="18" customFormat="1" hidden="1">
      <c r="A280" s="105" t="s">
        <v>50</v>
      </c>
      <c r="B280" s="106">
        <v>6</v>
      </c>
      <c r="C280" s="106" t="s">
        <v>15</v>
      </c>
      <c r="D280" s="110" t="s">
        <v>41</v>
      </c>
      <c r="E280" s="110"/>
      <c r="F280" s="102">
        <v>1</v>
      </c>
      <c r="G280" s="102">
        <v>0</v>
      </c>
      <c r="H280" s="102">
        <v>2</v>
      </c>
      <c r="I280" s="102">
        <v>0</v>
      </c>
      <c r="J280" s="102">
        <v>0</v>
      </c>
      <c r="K280" s="108">
        <f t="shared" si="23"/>
        <v>3</v>
      </c>
      <c r="L280" s="108">
        <v>8</v>
      </c>
      <c r="M280" s="109">
        <f t="shared" si="24"/>
        <v>0.375</v>
      </c>
      <c r="N280" s="254">
        <f t="shared" si="22"/>
        <v>3.6666666666666665</v>
      </c>
    </row>
    <row r="281" spans="1:14" s="18" customFormat="1" hidden="1">
      <c r="A281" s="105" t="s">
        <v>50</v>
      </c>
      <c r="B281" s="493">
        <v>6</v>
      </c>
      <c r="C281" s="493" t="s">
        <v>16</v>
      </c>
      <c r="D281" s="494" t="s">
        <v>43</v>
      </c>
      <c r="E281" s="110"/>
      <c r="F281" s="495">
        <v>0</v>
      </c>
      <c r="G281" s="495">
        <v>1</v>
      </c>
      <c r="H281" s="495">
        <v>0</v>
      </c>
      <c r="I281" s="495">
        <v>0</v>
      </c>
      <c r="J281" s="495">
        <v>0</v>
      </c>
      <c r="K281" s="496">
        <f t="shared" si="23"/>
        <v>1</v>
      </c>
      <c r="L281" s="496">
        <v>8</v>
      </c>
      <c r="M281" s="452">
        <f t="shared" si="24"/>
        <v>0.125</v>
      </c>
      <c r="N281" s="271">
        <f t="shared" si="22"/>
        <v>4</v>
      </c>
    </row>
    <row r="282" spans="1:14" s="4" customFormat="1" hidden="1">
      <c r="A282" s="31" t="s">
        <v>50</v>
      </c>
      <c r="B282" s="78">
        <v>6</v>
      </c>
      <c r="C282" s="78" t="s">
        <v>17</v>
      </c>
      <c r="D282" s="40" t="s">
        <v>45</v>
      </c>
      <c r="E282" s="40"/>
      <c r="F282" s="41">
        <v>1</v>
      </c>
      <c r="G282" s="41">
        <v>0</v>
      </c>
      <c r="H282" s="41">
        <v>1</v>
      </c>
      <c r="I282" s="41">
        <v>2</v>
      </c>
      <c r="J282" s="41">
        <v>0</v>
      </c>
      <c r="K282" s="66">
        <f t="shared" si="23"/>
        <v>4</v>
      </c>
      <c r="L282" s="66">
        <v>8</v>
      </c>
      <c r="M282" s="67">
        <f t="shared" si="24"/>
        <v>0.5</v>
      </c>
      <c r="N282" s="254">
        <f t="shared" si="22"/>
        <v>3</v>
      </c>
    </row>
    <row r="283" spans="1:14" s="4" customFormat="1" ht="15.75" hidden="1" thickBot="1">
      <c r="A283" s="32" t="s">
        <v>50</v>
      </c>
      <c r="B283" s="72">
        <v>6</v>
      </c>
      <c r="C283" s="72" t="s">
        <v>18</v>
      </c>
      <c r="D283" s="73" t="s">
        <v>46</v>
      </c>
      <c r="E283" s="73"/>
      <c r="F283" s="74">
        <v>3</v>
      </c>
      <c r="G283" s="74">
        <v>0</v>
      </c>
      <c r="H283" s="74">
        <v>0</v>
      </c>
      <c r="I283" s="74">
        <v>1</v>
      </c>
      <c r="J283" s="74">
        <v>0</v>
      </c>
      <c r="K283" s="75">
        <f t="shared" si="23"/>
        <v>4</v>
      </c>
      <c r="L283" s="75">
        <v>8</v>
      </c>
      <c r="M283" s="76">
        <f t="shared" si="24"/>
        <v>0.5</v>
      </c>
      <c r="N283" s="254">
        <f t="shared" si="22"/>
        <v>4.25</v>
      </c>
    </row>
    <row r="284" spans="1:14" s="18" customFormat="1" ht="17.25" hidden="1">
      <c r="A284" s="99" t="s">
        <v>50</v>
      </c>
      <c r="B284" s="500">
        <v>7</v>
      </c>
      <c r="C284" s="500" t="s">
        <v>0</v>
      </c>
      <c r="D284" s="508" t="s">
        <v>32</v>
      </c>
      <c r="E284" s="101" t="s">
        <v>42</v>
      </c>
      <c r="F284" s="502">
        <v>0</v>
      </c>
      <c r="G284" s="502">
        <v>0</v>
      </c>
      <c r="H284" s="502">
        <v>1</v>
      </c>
      <c r="I284" s="502">
        <v>0</v>
      </c>
      <c r="J284" s="502">
        <v>0</v>
      </c>
      <c r="K284" s="503">
        <f t="shared" si="23"/>
        <v>1</v>
      </c>
      <c r="L284" s="503">
        <v>8</v>
      </c>
      <c r="M284" s="451">
        <f t="shared" si="24"/>
        <v>0.125</v>
      </c>
      <c r="N284" s="271">
        <f t="shared" si="22"/>
        <v>3</v>
      </c>
    </row>
    <row r="285" spans="1:14" s="18" customFormat="1" ht="17.25" hidden="1">
      <c r="A285" s="105" t="s">
        <v>50</v>
      </c>
      <c r="B285" s="106">
        <v>7</v>
      </c>
      <c r="C285" s="106" t="s">
        <v>1</v>
      </c>
      <c r="D285" s="107" t="s">
        <v>34</v>
      </c>
      <c r="E285" s="107"/>
      <c r="F285" s="102">
        <v>0</v>
      </c>
      <c r="G285" s="102">
        <v>2</v>
      </c>
      <c r="H285" s="102">
        <v>0</v>
      </c>
      <c r="I285" s="102">
        <v>0</v>
      </c>
      <c r="J285" s="102">
        <v>0</v>
      </c>
      <c r="K285" s="108">
        <f t="shared" si="23"/>
        <v>2</v>
      </c>
      <c r="L285" s="108">
        <v>8</v>
      </c>
      <c r="M285" s="109">
        <f t="shared" si="24"/>
        <v>0.25</v>
      </c>
      <c r="N285" s="254">
        <f t="shared" si="22"/>
        <v>4</v>
      </c>
    </row>
    <row r="286" spans="1:14" s="18" customFormat="1" ht="17.25" hidden="1">
      <c r="A286" s="105" t="s">
        <v>50</v>
      </c>
      <c r="B286" s="106">
        <v>7</v>
      </c>
      <c r="C286" s="106" t="s">
        <v>6</v>
      </c>
      <c r="D286" s="107" t="s">
        <v>33</v>
      </c>
      <c r="E286" s="107"/>
      <c r="F286" s="102">
        <v>2</v>
      </c>
      <c r="G286" s="102">
        <v>0</v>
      </c>
      <c r="H286" s="102">
        <v>0</v>
      </c>
      <c r="I286" s="102">
        <v>0</v>
      </c>
      <c r="J286" s="102">
        <v>0</v>
      </c>
      <c r="K286" s="108">
        <f>SUM(F286:J286)</f>
        <v>2</v>
      </c>
      <c r="L286" s="108">
        <v>8</v>
      </c>
      <c r="M286" s="109">
        <f t="shared" si="24"/>
        <v>0.25</v>
      </c>
      <c r="N286" s="254">
        <f t="shared" si="22"/>
        <v>5</v>
      </c>
    </row>
    <row r="287" spans="1:14" s="18" customFormat="1" hidden="1">
      <c r="A287" s="105" t="s">
        <v>50</v>
      </c>
      <c r="B287" s="493">
        <v>7</v>
      </c>
      <c r="C287" s="493" t="s">
        <v>7</v>
      </c>
      <c r="D287" s="514" t="s">
        <v>35</v>
      </c>
      <c r="E287" s="110"/>
      <c r="F287" s="495">
        <v>2</v>
      </c>
      <c r="G287" s="495">
        <v>0</v>
      </c>
      <c r="H287" s="495">
        <v>0</v>
      </c>
      <c r="I287" s="495">
        <v>0</v>
      </c>
      <c r="J287" s="495">
        <v>0</v>
      </c>
      <c r="K287" s="496">
        <f t="shared" si="23"/>
        <v>2</v>
      </c>
      <c r="L287" s="496">
        <v>8</v>
      </c>
      <c r="M287" s="452">
        <f t="shared" si="24"/>
        <v>0.25</v>
      </c>
      <c r="N287" s="271">
        <f t="shared" si="22"/>
        <v>5</v>
      </c>
    </row>
    <row r="288" spans="1:14" s="18" customFormat="1" hidden="1">
      <c r="A288" s="105" t="s">
        <v>50</v>
      </c>
      <c r="B288" s="106">
        <v>7</v>
      </c>
      <c r="C288" s="106" t="s">
        <v>8</v>
      </c>
      <c r="D288" s="111" t="s">
        <v>36</v>
      </c>
      <c r="E288" s="111"/>
      <c r="F288" s="102">
        <v>0</v>
      </c>
      <c r="G288" s="102">
        <v>1</v>
      </c>
      <c r="H288" s="102">
        <v>1</v>
      </c>
      <c r="I288" s="102">
        <v>0</v>
      </c>
      <c r="J288" s="102">
        <v>0</v>
      </c>
      <c r="K288" s="108">
        <f t="shared" si="23"/>
        <v>2</v>
      </c>
      <c r="L288" s="108">
        <v>8</v>
      </c>
      <c r="M288" s="109">
        <f t="shared" si="24"/>
        <v>0.25</v>
      </c>
      <c r="N288" s="254">
        <f t="shared" si="22"/>
        <v>3.5</v>
      </c>
    </row>
    <row r="289" spans="1:14" s="18" customFormat="1" ht="30" hidden="1">
      <c r="A289" s="105" t="s">
        <v>50</v>
      </c>
      <c r="B289" s="106">
        <v>7</v>
      </c>
      <c r="C289" s="106" t="s">
        <v>9</v>
      </c>
      <c r="D289" s="111" t="s">
        <v>44</v>
      </c>
      <c r="E289" s="111"/>
      <c r="F289" s="102">
        <v>1</v>
      </c>
      <c r="G289" s="102">
        <v>1</v>
      </c>
      <c r="H289" s="102">
        <v>0</v>
      </c>
      <c r="I289" s="102">
        <v>0</v>
      </c>
      <c r="J289" s="102">
        <v>0</v>
      </c>
      <c r="K289" s="108">
        <f t="shared" si="23"/>
        <v>2</v>
      </c>
      <c r="L289" s="108">
        <v>8</v>
      </c>
      <c r="M289" s="109">
        <f t="shared" si="24"/>
        <v>0.25</v>
      </c>
      <c r="N289" s="254">
        <f t="shared" si="22"/>
        <v>4.5</v>
      </c>
    </row>
    <row r="290" spans="1:14" s="18" customFormat="1" ht="30" hidden="1">
      <c r="A290" s="105" t="s">
        <v>50</v>
      </c>
      <c r="B290" s="106">
        <v>7</v>
      </c>
      <c r="C290" s="106" t="s">
        <v>10</v>
      </c>
      <c r="D290" s="111" t="s">
        <v>37</v>
      </c>
      <c r="E290" s="111"/>
      <c r="F290" s="102">
        <v>1</v>
      </c>
      <c r="G290" s="102">
        <v>1</v>
      </c>
      <c r="H290" s="102">
        <v>0</v>
      </c>
      <c r="I290" s="102">
        <v>0</v>
      </c>
      <c r="J290" s="102">
        <v>0</v>
      </c>
      <c r="K290" s="108">
        <f t="shared" si="23"/>
        <v>2</v>
      </c>
      <c r="L290" s="108">
        <v>8</v>
      </c>
      <c r="M290" s="109">
        <f t="shared" si="24"/>
        <v>0.25</v>
      </c>
      <c r="N290" s="254">
        <f t="shared" si="22"/>
        <v>4.5</v>
      </c>
    </row>
    <row r="291" spans="1:14" s="18" customFormat="1" hidden="1">
      <c r="A291" s="105" t="s">
        <v>50</v>
      </c>
      <c r="B291" s="106">
        <v>7</v>
      </c>
      <c r="C291" s="106" t="s">
        <v>11</v>
      </c>
      <c r="D291" s="110" t="s">
        <v>39</v>
      </c>
      <c r="E291" s="110"/>
      <c r="F291" s="102">
        <v>1</v>
      </c>
      <c r="G291" s="102">
        <v>1</v>
      </c>
      <c r="H291" s="102">
        <v>0</v>
      </c>
      <c r="I291" s="102">
        <v>0</v>
      </c>
      <c r="J291" s="102">
        <v>0</v>
      </c>
      <c r="K291" s="108">
        <f t="shared" si="23"/>
        <v>2</v>
      </c>
      <c r="L291" s="108">
        <v>8</v>
      </c>
      <c r="M291" s="109">
        <f t="shared" si="24"/>
        <v>0.25</v>
      </c>
      <c r="N291" s="254">
        <f t="shared" si="22"/>
        <v>4.5</v>
      </c>
    </row>
    <row r="292" spans="1:14" s="18" customFormat="1" hidden="1">
      <c r="A292" s="105" t="s">
        <v>50</v>
      </c>
      <c r="B292" s="106">
        <v>7</v>
      </c>
      <c r="C292" s="106" t="s">
        <v>12</v>
      </c>
      <c r="D292" s="110" t="s">
        <v>38</v>
      </c>
      <c r="E292" s="110"/>
      <c r="F292" s="102">
        <v>1</v>
      </c>
      <c r="G292" s="102">
        <v>1</v>
      </c>
      <c r="H292" s="102">
        <v>0</v>
      </c>
      <c r="I292" s="102">
        <v>0</v>
      </c>
      <c r="J292" s="102">
        <v>0</v>
      </c>
      <c r="K292" s="108">
        <f t="shared" si="23"/>
        <v>2</v>
      </c>
      <c r="L292" s="108">
        <v>8</v>
      </c>
      <c r="M292" s="109">
        <f t="shared" si="24"/>
        <v>0.25</v>
      </c>
      <c r="N292" s="254">
        <f t="shared" si="22"/>
        <v>4.5</v>
      </c>
    </row>
    <row r="293" spans="1:14" s="18" customFormat="1" hidden="1">
      <c r="A293" s="105" t="s">
        <v>50</v>
      </c>
      <c r="B293" s="106">
        <v>7</v>
      </c>
      <c r="C293" s="106" t="s">
        <v>13</v>
      </c>
      <c r="D293" s="111" t="s">
        <v>40</v>
      </c>
      <c r="E293" s="111"/>
      <c r="F293" s="102">
        <v>1</v>
      </c>
      <c r="G293" s="102">
        <v>1</v>
      </c>
      <c r="H293" s="102">
        <v>0</v>
      </c>
      <c r="I293" s="102">
        <v>0</v>
      </c>
      <c r="J293" s="102">
        <v>0</v>
      </c>
      <c r="K293" s="108">
        <f t="shared" si="23"/>
        <v>2</v>
      </c>
      <c r="L293" s="108">
        <v>8</v>
      </c>
      <c r="M293" s="109">
        <f t="shared" si="24"/>
        <v>0.25</v>
      </c>
      <c r="N293" s="254">
        <f t="shared" si="22"/>
        <v>4.5</v>
      </c>
    </row>
    <row r="294" spans="1:14" s="18" customFormat="1" hidden="1">
      <c r="A294" s="105" t="s">
        <v>50</v>
      </c>
      <c r="B294" s="106">
        <v>7</v>
      </c>
      <c r="C294" s="106" t="s">
        <v>15</v>
      </c>
      <c r="D294" s="110" t="s">
        <v>41</v>
      </c>
      <c r="E294" s="110"/>
      <c r="F294" s="102">
        <v>1</v>
      </c>
      <c r="G294" s="102">
        <v>1</v>
      </c>
      <c r="H294" s="102">
        <v>0</v>
      </c>
      <c r="I294" s="102">
        <v>0</v>
      </c>
      <c r="J294" s="102">
        <v>0</v>
      </c>
      <c r="K294" s="108">
        <f t="shared" si="23"/>
        <v>2</v>
      </c>
      <c r="L294" s="108">
        <v>8</v>
      </c>
      <c r="M294" s="109">
        <f t="shared" si="24"/>
        <v>0.25</v>
      </c>
      <c r="N294" s="254">
        <f t="shared" si="22"/>
        <v>4.5</v>
      </c>
    </row>
    <row r="295" spans="1:14" s="18" customFormat="1" hidden="1">
      <c r="A295" s="105" t="s">
        <v>50</v>
      </c>
      <c r="B295" s="493">
        <v>7</v>
      </c>
      <c r="C295" s="493" t="s">
        <v>16</v>
      </c>
      <c r="D295" s="494" t="s">
        <v>43</v>
      </c>
      <c r="E295" s="110"/>
      <c r="F295" s="495">
        <v>0</v>
      </c>
      <c r="G295" s="495">
        <v>1</v>
      </c>
      <c r="H295" s="495">
        <v>0</v>
      </c>
      <c r="I295" s="495">
        <v>0</v>
      </c>
      <c r="J295" s="495">
        <v>0</v>
      </c>
      <c r="K295" s="496">
        <f t="shared" si="23"/>
        <v>1</v>
      </c>
      <c r="L295" s="496">
        <v>8</v>
      </c>
      <c r="M295" s="452">
        <f t="shared" si="24"/>
        <v>0.125</v>
      </c>
      <c r="N295" s="271">
        <f t="shared" si="22"/>
        <v>4</v>
      </c>
    </row>
    <row r="296" spans="1:14" s="4" customFormat="1" hidden="1">
      <c r="A296" s="31" t="s">
        <v>50</v>
      </c>
      <c r="B296" s="78">
        <v>7</v>
      </c>
      <c r="C296" s="78" t="s">
        <v>17</v>
      </c>
      <c r="D296" s="40" t="s">
        <v>45</v>
      </c>
      <c r="E296" s="40"/>
      <c r="F296" s="41">
        <v>2</v>
      </c>
      <c r="G296" s="41">
        <v>0</v>
      </c>
      <c r="H296" s="41">
        <v>0</v>
      </c>
      <c r="I296" s="41">
        <v>0</v>
      </c>
      <c r="J296" s="41">
        <v>0</v>
      </c>
      <c r="K296" s="66">
        <f t="shared" ref="K296:K327" si="25">SUM(F296:J296)</f>
        <v>2</v>
      </c>
      <c r="L296" s="66">
        <v>8</v>
      </c>
      <c r="M296" s="67">
        <f t="shared" ref="M296:M327" si="26">K296/L296</f>
        <v>0.25</v>
      </c>
      <c r="N296" s="254">
        <f t="shared" si="22"/>
        <v>5</v>
      </c>
    </row>
    <row r="297" spans="1:14" s="4" customFormat="1" ht="15" hidden="1" customHeight="1" thickBot="1">
      <c r="A297" s="32" t="s">
        <v>50</v>
      </c>
      <c r="B297" s="72">
        <v>7</v>
      </c>
      <c r="C297" s="72" t="s">
        <v>18</v>
      </c>
      <c r="D297" s="73" t="s">
        <v>46</v>
      </c>
      <c r="E297" s="73"/>
      <c r="F297" s="74">
        <v>2</v>
      </c>
      <c r="G297" s="74">
        <v>0</v>
      </c>
      <c r="H297" s="74">
        <v>0</v>
      </c>
      <c r="I297" s="74">
        <v>0</v>
      </c>
      <c r="J297" s="74">
        <v>0</v>
      </c>
      <c r="K297" s="75">
        <f t="shared" si="25"/>
        <v>2</v>
      </c>
      <c r="L297" s="75">
        <v>8</v>
      </c>
      <c r="M297" s="76">
        <f t="shared" si="26"/>
        <v>0.25</v>
      </c>
      <c r="N297" s="254">
        <f t="shared" si="22"/>
        <v>5</v>
      </c>
    </row>
    <row r="298" spans="1:14" s="4" customFormat="1" ht="17.25" hidden="1">
      <c r="A298" s="48" t="s">
        <v>25</v>
      </c>
      <c r="B298" s="500">
        <v>1</v>
      </c>
      <c r="C298" s="500" t="s">
        <v>0</v>
      </c>
      <c r="D298" s="508" t="s">
        <v>32</v>
      </c>
      <c r="E298" s="61" t="s">
        <v>42</v>
      </c>
      <c r="F298" s="502">
        <v>1</v>
      </c>
      <c r="G298" s="502">
        <v>6</v>
      </c>
      <c r="H298" s="502">
        <v>2</v>
      </c>
      <c r="I298" s="502">
        <v>1</v>
      </c>
      <c r="J298" s="502">
        <v>0</v>
      </c>
      <c r="K298" s="503">
        <f t="shared" si="25"/>
        <v>10</v>
      </c>
      <c r="L298" s="503">
        <v>33</v>
      </c>
      <c r="M298" s="451">
        <f t="shared" si="26"/>
        <v>0.30303030303030304</v>
      </c>
      <c r="N298" s="271">
        <f t="shared" si="22"/>
        <v>3.7</v>
      </c>
    </row>
    <row r="299" spans="1:14" s="4" customFormat="1" ht="17.25" hidden="1">
      <c r="A299" s="31" t="s">
        <v>25</v>
      </c>
      <c r="B299" s="58">
        <v>1</v>
      </c>
      <c r="C299" s="58" t="s">
        <v>1</v>
      </c>
      <c r="D299" s="59" t="s">
        <v>34</v>
      </c>
      <c r="E299" s="59"/>
      <c r="F299" s="12">
        <v>2</v>
      </c>
      <c r="G299" s="12">
        <v>7</v>
      </c>
      <c r="H299" s="12">
        <v>6</v>
      </c>
      <c r="I299" s="12">
        <v>1</v>
      </c>
      <c r="J299" s="12">
        <v>2</v>
      </c>
      <c r="K299" s="11">
        <f t="shared" si="25"/>
        <v>18</v>
      </c>
      <c r="L299" s="11">
        <v>33</v>
      </c>
      <c r="M299" s="13">
        <f t="shared" si="26"/>
        <v>0.54545454545454541</v>
      </c>
      <c r="N299" s="254">
        <f t="shared" si="22"/>
        <v>3.3333333333333335</v>
      </c>
    </row>
    <row r="300" spans="1:14" s="4" customFormat="1" ht="17.25" hidden="1">
      <c r="A300" s="31" t="s">
        <v>25</v>
      </c>
      <c r="B300" s="58">
        <v>1</v>
      </c>
      <c r="C300" s="58" t="s">
        <v>6</v>
      </c>
      <c r="D300" s="59" t="s">
        <v>33</v>
      </c>
      <c r="E300" s="59"/>
      <c r="F300" s="12">
        <v>6</v>
      </c>
      <c r="G300" s="12">
        <v>7</v>
      </c>
      <c r="H300" s="12">
        <v>4</v>
      </c>
      <c r="I300" s="12">
        <v>0</v>
      </c>
      <c r="J300" s="12">
        <v>1</v>
      </c>
      <c r="K300" s="11">
        <f t="shared" si="25"/>
        <v>18</v>
      </c>
      <c r="L300" s="11">
        <v>33</v>
      </c>
      <c r="M300" s="13">
        <f t="shared" si="26"/>
        <v>0.54545454545454541</v>
      </c>
      <c r="N300" s="254">
        <f t="shared" si="22"/>
        <v>3.9444444444444446</v>
      </c>
    </row>
    <row r="301" spans="1:14" s="4" customFormat="1" hidden="1">
      <c r="A301" s="31" t="s">
        <v>25</v>
      </c>
      <c r="B301" s="493">
        <v>1</v>
      </c>
      <c r="C301" s="493" t="s">
        <v>7</v>
      </c>
      <c r="D301" s="514" t="s">
        <v>35</v>
      </c>
      <c r="E301" s="24"/>
      <c r="F301" s="495">
        <v>3</v>
      </c>
      <c r="G301" s="495">
        <v>9</v>
      </c>
      <c r="H301" s="495">
        <v>2</v>
      </c>
      <c r="I301" s="495">
        <v>4</v>
      </c>
      <c r="J301" s="495">
        <v>0</v>
      </c>
      <c r="K301" s="496">
        <f t="shared" si="25"/>
        <v>18</v>
      </c>
      <c r="L301" s="496">
        <v>33</v>
      </c>
      <c r="M301" s="452">
        <f t="shared" si="26"/>
        <v>0.54545454545454541</v>
      </c>
      <c r="N301" s="271">
        <f t="shared" si="22"/>
        <v>3.6111111111111112</v>
      </c>
    </row>
    <row r="302" spans="1:14" s="4" customFormat="1" hidden="1">
      <c r="A302" s="31" t="s">
        <v>25</v>
      </c>
      <c r="B302" s="58">
        <v>1</v>
      </c>
      <c r="C302" s="58" t="s">
        <v>8</v>
      </c>
      <c r="D302" s="23" t="s">
        <v>36</v>
      </c>
      <c r="E302" s="23"/>
      <c r="F302" s="12">
        <v>2</v>
      </c>
      <c r="G302" s="12">
        <v>6</v>
      </c>
      <c r="H302" s="12">
        <v>4</v>
      </c>
      <c r="I302" s="12">
        <v>3</v>
      </c>
      <c r="J302" s="12">
        <v>0</v>
      </c>
      <c r="K302" s="11">
        <f t="shared" si="25"/>
        <v>15</v>
      </c>
      <c r="L302" s="11">
        <v>33</v>
      </c>
      <c r="M302" s="13">
        <f t="shared" si="26"/>
        <v>0.45454545454545453</v>
      </c>
      <c r="N302" s="254">
        <f t="shared" si="22"/>
        <v>3.4666666666666668</v>
      </c>
    </row>
    <row r="303" spans="1:14" s="4" customFormat="1" ht="30" hidden="1">
      <c r="A303" s="31" t="s">
        <v>25</v>
      </c>
      <c r="B303" s="58">
        <v>1</v>
      </c>
      <c r="C303" s="58" t="s">
        <v>9</v>
      </c>
      <c r="D303" s="23" t="s">
        <v>44</v>
      </c>
      <c r="E303" s="23"/>
      <c r="F303" s="12">
        <v>1</v>
      </c>
      <c r="G303" s="12">
        <v>8</v>
      </c>
      <c r="H303" s="12">
        <v>6</v>
      </c>
      <c r="I303" s="12">
        <v>1</v>
      </c>
      <c r="J303" s="12">
        <v>1</v>
      </c>
      <c r="K303" s="11">
        <f t="shared" si="25"/>
        <v>17</v>
      </c>
      <c r="L303" s="11">
        <v>33</v>
      </c>
      <c r="M303" s="13">
        <f t="shared" si="26"/>
        <v>0.51515151515151514</v>
      </c>
      <c r="N303" s="254">
        <f t="shared" si="22"/>
        <v>3.4117647058823528</v>
      </c>
    </row>
    <row r="304" spans="1:14" s="4" customFormat="1" ht="30" hidden="1">
      <c r="A304" s="31" t="s">
        <v>25</v>
      </c>
      <c r="B304" s="58">
        <v>1</v>
      </c>
      <c r="C304" s="58" t="s">
        <v>10</v>
      </c>
      <c r="D304" s="23" t="s">
        <v>37</v>
      </c>
      <c r="E304" s="23"/>
      <c r="F304" s="12">
        <v>3</v>
      </c>
      <c r="G304" s="12">
        <v>9</v>
      </c>
      <c r="H304" s="12">
        <v>5</v>
      </c>
      <c r="I304" s="12">
        <v>1</v>
      </c>
      <c r="J304" s="12">
        <v>0</v>
      </c>
      <c r="K304" s="11">
        <f t="shared" si="25"/>
        <v>18</v>
      </c>
      <c r="L304" s="11">
        <v>33</v>
      </c>
      <c r="M304" s="13">
        <f t="shared" si="26"/>
        <v>0.54545454545454541</v>
      </c>
      <c r="N304" s="254">
        <f t="shared" si="22"/>
        <v>3.7777777777777777</v>
      </c>
    </row>
    <row r="305" spans="1:14" s="4" customFormat="1" hidden="1">
      <c r="A305" s="31" t="s">
        <v>25</v>
      </c>
      <c r="B305" s="58">
        <v>1</v>
      </c>
      <c r="C305" s="58" t="s">
        <v>11</v>
      </c>
      <c r="D305" s="24" t="s">
        <v>39</v>
      </c>
      <c r="E305" s="24"/>
      <c r="F305" s="12">
        <v>4</v>
      </c>
      <c r="G305" s="12">
        <v>7</v>
      </c>
      <c r="H305" s="12">
        <v>4</v>
      </c>
      <c r="I305" s="12">
        <v>3</v>
      </c>
      <c r="J305" s="12">
        <v>0</v>
      </c>
      <c r="K305" s="11">
        <f t="shared" si="25"/>
        <v>18</v>
      </c>
      <c r="L305" s="11">
        <v>33</v>
      </c>
      <c r="M305" s="13">
        <f t="shared" si="26"/>
        <v>0.54545454545454541</v>
      </c>
      <c r="N305" s="254">
        <f t="shared" si="22"/>
        <v>3.6666666666666665</v>
      </c>
    </row>
    <row r="306" spans="1:14" s="4" customFormat="1" hidden="1">
      <c r="A306" s="31" t="s">
        <v>25</v>
      </c>
      <c r="B306" s="58">
        <v>1</v>
      </c>
      <c r="C306" s="58" t="s">
        <v>12</v>
      </c>
      <c r="D306" s="24" t="s">
        <v>38</v>
      </c>
      <c r="E306" s="24"/>
      <c r="F306" s="12">
        <v>3</v>
      </c>
      <c r="G306" s="12">
        <v>5</v>
      </c>
      <c r="H306" s="12">
        <v>10</v>
      </c>
      <c r="I306" s="12">
        <v>0</v>
      </c>
      <c r="J306" s="12">
        <v>0</v>
      </c>
      <c r="K306" s="11">
        <f t="shared" si="25"/>
        <v>18</v>
      </c>
      <c r="L306" s="11">
        <v>33</v>
      </c>
      <c r="M306" s="13">
        <f t="shared" si="26"/>
        <v>0.54545454545454541</v>
      </c>
      <c r="N306" s="254">
        <f t="shared" si="22"/>
        <v>3.6111111111111112</v>
      </c>
    </row>
    <row r="307" spans="1:14" s="4" customFormat="1" hidden="1">
      <c r="A307" s="31" t="s">
        <v>25</v>
      </c>
      <c r="B307" s="58">
        <v>1</v>
      </c>
      <c r="C307" s="58" t="s">
        <v>13</v>
      </c>
      <c r="D307" s="23" t="s">
        <v>40</v>
      </c>
      <c r="E307" s="23"/>
      <c r="F307" s="12">
        <v>4</v>
      </c>
      <c r="G307" s="12">
        <v>7</v>
      </c>
      <c r="H307" s="12">
        <v>6</v>
      </c>
      <c r="I307" s="12">
        <v>1</v>
      </c>
      <c r="J307" s="12">
        <v>0</v>
      </c>
      <c r="K307" s="11">
        <f t="shared" si="25"/>
        <v>18</v>
      </c>
      <c r="L307" s="11">
        <v>33</v>
      </c>
      <c r="M307" s="13">
        <f t="shared" si="26"/>
        <v>0.54545454545454541</v>
      </c>
      <c r="N307" s="254">
        <f t="shared" si="22"/>
        <v>3.7777777777777777</v>
      </c>
    </row>
    <row r="308" spans="1:14" s="4" customFormat="1" hidden="1">
      <c r="A308" s="31" t="s">
        <v>25</v>
      </c>
      <c r="B308" s="58">
        <v>1</v>
      </c>
      <c r="C308" s="58" t="s">
        <v>15</v>
      </c>
      <c r="D308" s="24" t="s">
        <v>41</v>
      </c>
      <c r="E308" s="24"/>
      <c r="F308" s="12">
        <v>2</v>
      </c>
      <c r="G308" s="12">
        <v>6</v>
      </c>
      <c r="H308" s="12">
        <v>9</v>
      </c>
      <c r="I308" s="12">
        <v>0</v>
      </c>
      <c r="J308" s="12">
        <v>1</v>
      </c>
      <c r="K308" s="11">
        <f t="shared" si="25"/>
        <v>18</v>
      </c>
      <c r="L308" s="11">
        <v>33</v>
      </c>
      <c r="M308" s="13">
        <f t="shared" si="26"/>
        <v>0.54545454545454541</v>
      </c>
      <c r="N308" s="254">
        <f t="shared" si="22"/>
        <v>3.4444444444444446</v>
      </c>
    </row>
    <row r="309" spans="1:14" s="4" customFormat="1" hidden="1">
      <c r="A309" s="31" t="s">
        <v>25</v>
      </c>
      <c r="B309" s="493">
        <v>1</v>
      </c>
      <c r="C309" s="493" t="s">
        <v>16</v>
      </c>
      <c r="D309" s="494" t="s">
        <v>43</v>
      </c>
      <c r="E309" s="24"/>
      <c r="F309" s="495">
        <v>2</v>
      </c>
      <c r="G309" s="495">
        <v>3</v>
      </c>
      <c r="H309" s="495">
        <v>4</v>
      </c>
      <c r="I309" s="495">
        <v>0</v>
      </c>
      <c r="J309" s="495">
        <v>0</v>
      </c>
      <c r="K309" s="496">
        <f t="shared" si="25"/>
        <v>9</v>
      </c>
      <c r="L309" s="496">
        <v>33</v>
      </c>
      <c r="M309" s="452">
        <f t="shared" si="26"/>
        <v>0.27272727272727271</v>
      </c>
      <c r="N309" s="271">
        <f t="shared" si="22"/>
        <v>3.7777777777777777</v>
      </c>
    </row>
    <row r="310" spans="1:14" s="4" customFormat="1" hidden="1">
      <c r="A310" s="77" t="s">
        <v>25</v>
      </c>
      <c r="B310" s="78">
        <v>1</v>
      </c>
      <c r="C310" s="78" t="s">
        <v>17</v>
      </c>
      <c r="D310" s="40" t="s">
        <v>45</v>
      </c>
      <c r="E310" s="40"/>
      <c r="F310" s="41">
        <v>8</v>
      </c>
      <c r="G310" s="41">
        <v>0</v>
      </c>
      <c r="H310" s="41">
        <v>4</v>
      </c>
      <c r="I310" s="41">
        <v>4</v>
      </c>
      <c r="J310" s="41">
        <v>2</v>
      </c>
      <c r="K310" s="66">
        <f t="shared" si="25"/>
        <v>18</v>
      </c>
      <c r="L310" s="66">
        <v>33</v>
      </c>
      <c r="M310" s="67">
        <f t="shared" si="26"/>
        <v>0.54545454545454541</v>
      </c>
      <c r="N310" s="254">
        <f t="shared" si="22"/>
        <v>3.4444444444444446</v>
      </c>
    </row>
    <row r="311" spans="1:14" s="4" customFormat="1" ht="15.75" hidden="1" thickBot="1">
      <c r="A311" s="71" t="s">
        <v>25</v>
      </c>
      <c r="B311" s="72">
        <v>1</v>
      </c>
      <c r="C311" s="72" t="s">
        <v>18</v>
      </c>
      <c r="D311" s="73" t="s">
        <v>46</v>
      </c>
      <c r="E311" s="73"/>
      <c r="F311" s="74">
        <v>9</v>
      </c>
      <c r="G311" s="74">
        <v>1</v>
      </c>
      <c r="H311" s="74">
        <v>3</v>
      </c>
      <c r="I311" s="74">
        <v>2</v>
      </c>
      <c r="J311" s="74">
        <v>2</v>
      </c>
      <c r="K311" s="75">
        <f t="shared" si="25"/>
        <v>17</v>
      </c>
      <c r="L311" s="75">
        <v>33</v>
      </c>
      <c r="M311" s="76">
        <f t="shared" si="26"/>
        <v>0.51515151515151514</v>
      </c>
      <c r="N311" s="254">
        <f t="shared" si="22"/>
        <v>3.7647058823529411</v>
      </c>
    </row>
    <row r="312" spans="1:14" s="4" customFormat="1" ht="17.25" hidden="1">
      <c r="A312" s="48" t="s">
        <v>25</v>
      </c>
      <c r="B312" s="500">
        <v>2</v>
      </c>
      <c r="C312" s="500" t="s">
        <v>0</v>
      </c>
      <c r="D312" s="508" t="s">
        <v>32</v>
      </c>
      <c r="E312" s="61" t="s">
        <v>42</v>
      </c>
      <c r="F312" s="502">
        <v>3</v>
      </c>
      <c r="G312" s="502">
        <v>2</v>
      </c>
      <c r="H312" s="502">
        <v>1</v>
      </c>
      <c r="I312" s="502">
        <v>0</v>
      </c>
      <c r="J312" s="502">
        <v>0</v>
      </c>
      <c r="K312" s="503">
        <f t="shared" si="25"/>
        <v>6</v>
      </c>
      <c r="L312" s="503">
        <v>16</v>
      </c>
      <c r="M312" s="451">
        <f t="shared" si="26"/>
        <v>0.375</v>
      </c>
      <c r="N312" s="271">
        <f t="shared" si="22"/>
        <v>4.333333333333333</v>
      </c>
    </row>
    <row r="313" spans="1:14" s="4" customFormat="1" ht="17.25" hidden="1">
      <c r="A313" s="31" t="s">
        <v>25</v>
      </c>
      <c r="B313" s="58">
        <v>2</v>
      </c>
      <c r="C313" s="58" t="s">
        <v>1</v>
      </c>
      <c r="D313" s="59" t="s">
        <v>34</v>
      </c>
      <c r="E313" s="59"/>
      <c r="F313" s="12">
        <v>1</v>
      </c>
      <c r="G313" s="12">
        <v>6</v>
      </c>
      <c r="H313" s="12">
        <v>3</v>
      </c>
      <c r="I313" s="12">
        <v>0</v>
      </c>
      <c r="J313" s="12">
        <v>0</v>
      </c>
      <c r="K313" s="11">
        <f t="shared" si="25"/>
        <v>10</v>
      </c>
      <c r="L313" s="11">
        <v>16</v>
      </c>
      <c r="M313" s="13">
        <f t="shared" si="26"/>
        <v>0.625</v>
      </c>
      <c r="N313" s="254">
        <f t="shared" si="22"/>
        <v>3.8</v>
      </c>
    </row>
    <row r="314" spans="1:14" s="4" customFormat="1" ht="17.25" hidden="1">
      <c r="A314" s="31" t="s">
        <v>25</v>
      </c>
      <c r="B314" s="58">
        <v>2</v>
      </c>
      <c r="C314" s="58" t="s">
        <v>6</v>
      </c>
      <c r="D314" s="59" t="s">
        <v>33</v>
      </c>
      <c r="E314" s="59"/>
      <c r="F314" s="12">
        <v>2</v>
      </c>
      <c r="G314" s="12">
        <v>1</v>
      </c>
      <c r="H314" s="12">
        <v>1</v>
      </c>
      <c r="I314" s="12">
        <v>0</v>
      </c>
      <c r="J314" s="12">
        <v>0</v>
      </c>
      <c r="K314" s="11">
        <f t="shared" si="25"/>
        <v>4</v>
      </c>
      <c r="L314" s="11">
        <v>16</v>
      </c>
      <c r="M314" s="13">
        <f t="shared" si="26"/>
        <v>0.25</v>
      </c>
      <c r="N314" s="254">
        <f t="shared" si="22"/>
        <v>4.25</v>
      </c>
    </row>
    <row r="315" spans="1:14" s="4" customFormat="1" hidden="1">
      <c r="A315" s="31" t="s">
        <v>25</v>
      </c>
      <c r="B315" s="493">
        <v>2</v>
      </c>
      <c r="C315" s="493" t="s">
        <v>7</v>
      </c>
      <c r="D315" s="514" t="s">
        <v>35</v>
      </c>
      <c r="E315" s="24"/>
      <c r="F315" s="495">
        <v>1</v>
      </c>
      <c r="G315" s="495">
        <v>0</v>
      </c>
      <c r="H315" s="495">
        <v>2</v>
      </c>
      <c r="I315" s="495">
        <v>1</v>
      </c>
      <c r="J315" s="495">
        <v>0</v>
      </c>
      <c r="K315" s="496">
        <f t="shared" si="25"/>
        <v>4</v>
      </c>
      <c r="L315" s="496">
        <v>16</v>
      </c>
      <c r="M315" s="452">
        <f t="shared" si="26"/>
        <v>0.25</v>
      </c>
      <c r="N315" s="271">
        <f t="shared" si="22"/>
        <v>3.25</v>
      </c>
    </row>
    <row r="316" spans="1:14" s="4" customFormat="1" hidden="1">
      <c r="A316" s="31" t="s">
        <v>25</v>
      </c>
      <c r="B316" s="58">
        <v>2</v>
      </c>
      <c r="C316" s="58" t="s">
        <v>8</v>
      </c>
      <c r="D316" s="23" t="s">
        <v>36</v>
      </c>
      <c r="E316" s="23"/>
      <c r="F316" s="12">
        <v>3</v>
      </c>
      <c r="G316" s="12">
        <v>5</v>
      </c>
      <c r="H316" s="12">
        <v>1</v>
      </c>
      <c r="I316" s="12">
        <v>1</v>
      </c>
      <c r="J316" s="12">
        <v>0</v>
      </c>
      <c r="K316" s="11">
        <f t="shared" si="25"/>
        <v>10</v>
      </c>
      <c r="L316" s="11">
        <v>16</v>
      </c>
      <c r="M316" s="13">
        <f t="shared" si="26"/>
        <v>0.625</v>
      </c>
      <c r="N316" s="254">
        <f t="shared" si="22"/>
        <v>4</v>
      </c>
    </row>
    <row r="317" spans="1:14" s="4" customFormat="1" ht="30" hidden="1">
      <c r="A317" s="31" t="s">
        <v>25</v>
      </c>
      <c r="B317" s="58">
        <v>2</v>
      </c>
      <c r="C317" s="58" t="s">
        <v>9</v>
      </c>
      <c r="D317" s="23" t="s">
        <v>44</v>
      </c>
      <c r="E317" s="23"/>
      <c r="F317" s="12">
        <v>2</v>
      </c>
      <c r="G317" s="12">
        <v>7</v>
      </c>
      <c r="H317" s="12">
        <v>1</v>
      </c>
      <c r="I317" s="12">
        <v>0</v>
      </c>
      <c r="J317" s="12">
        <v>0</v>
      </c>
      <c r="K317" s="11">
        <f t="shared" si="25"/>
        <v>10</v>
      </c>
      <c r="L317" s="11">
        <v>16</v>
      </c>
      <c r="M317" s="13">
        <f t="shared" si="26"/>
        <v>0.625</v>
      </c>
      <c r="N317" s="254">
        <f t="shared" si="22"/>
        <v>4.0999999999999996</v>
      </c>
    </row>
    <row r="318" spans="1:14" s="4" customFormat="1" ht="30" hidden="1">
      <c r="A318" s="31" t="s">
        <v>25</v>
      </c>
      <c r="B318" s="58">
        <v>2</v>
      </c>
      <c r="C318" s="58" t="s">
        <v>10</v>
      </c>
      <c r="D318" s="23" t="s">
        <v>37</v>
      </c>
      <c r="E318" s="23"/>
      <c r="F318" s="12">
        <v>1</v>
      </c>
      <c r="G318" s="12">
        <v>8</v>
      </c>
      <c r="H318" s="12">
        <v>1</v>
      </c>
      <c r="I318" s="12">
        <v>0</v>
      </c>
      <c r="J318" s="12">
        <v>0</v>
      </c>
      <c r="K318" s="11">
        <f t="shared" si="25"/>
        <v>10</v>
      </c>
      <c r="L318" s="11">
        <v>16</v>
      </c>
      <c r="M318" s="13">
        <f t="shared" si="26"/>
        <v>0.625</v>
      </c>
      <c r="N318" s="254">
        <f t="shared" si="22"/>
        <v>4</v>
      </c>
    </row>
    <row r="319" spans="1:14" s="4" customFormat="1" hidden="1">
      <c r="A319" s="31" t="s">
        <v>25</v>
      </c>
      <c r="B319" s="58">
        <v>2</v>
      </c>
      <c r="C319" s="58" t="s">
        <v>11</v>
      </c>
      <c r="D319" s="24" t="s">
        <v>39</v>
      </c>
      <c r="E319" s="24"/>
      <c r="F319" s="12">
        <v>4</v>
      </c>
      <c r="G319" s="12">
        <v>4</v>
      </c>
      <c r="H319" s="12">
        <v>1</v>
      </c>
      <c r="I319" s="12">
        <v>1</v>
      </c>
      <c r="J319" s="12">
        <v>0</v>
      </c>
      <c r="K319" s="11">
        <f t="shared" si="25"/>
        <v>10</v>
      </c>
      <c r="L319" s="11">
        <v>16</v>
      </c>
      <c r="M319" s="13">
        <f t="shared" si="26"/>
        <v>0.625</v>
      </c>
      <c r="N319" s="254">
        <f t="shared" si="22"/>
        <v>4.0999999999999996</v>
      </c>
    </row>
    <row r="320" spans="1:14" s="4" customFormat="1" hidden="1">
      <c r="A320" s="31" t="s">
        <v>25</v>
      </c>
      <c r="B320" s="58">
        <v>2</v>
      </c>
      <c r="C320" s="58" t="s">
        <v>12</v>
      </c>
      <c r="D320" s="24" t="s">
        <v>38</v>
      </c>
      <c r="E320" s="24"/>
      <c r="F320" s="12">
        <v>3</v>
      </c>
      <c r="G320" s="12">
        <v>4</v>
      </c>
      <c r="H320" s="12">
        <v>1</v>
      </c>
      <c r="I320" s="12">
        <v>1</v>
      </c>
      <c r="J320" s="12">
        <v>1</v>
      </c>
      <c r="K320" s="11">
        <f t="shared" si="25"/>
        <v>10</v>
      </c>
      <c r="L320" s="11">
        <v>16</v>
      </c>
      <c r="M320" s="13">
        <f t="shared" si="26"/>
        <v>0.625</v>
      </c>
      <c r="N320" s="254">
        <f t="shared" si="22"/>
        <v>3.7</v>
      </c>
    </row>
    <row r="321" spans="1:14" s="4" customFormat="1" hidden="1">
      <c r="A321" s="31" t="s">
        <v>25</v>
      </c>
      <c r="B321" s="58">
        <v>2</v>
      </c>
      <c r="C321" s="58" t="s">
        <v>13</v>
      </c>
      <c r="D321" s="23" t="s">
        <v>40</v>
      </c>
      <c r="E321" s="23"/>
      <c r="F321" s="12">
        <v>3</v>
      </c>
      <c r="G321" s="12">
        <v>4</v>
      </c>
      <c r="H321" s="12">
        <v>1</v>
      </c>
      <c r="I321" s="12">
        <v>1</v>
      </c>
      <c r="J321" s="12">
        <v>0</v>
      </c>
      <c r="K321" s="11">
        <f t="shared" si="25"/>
        <v>9</v>
      </c>
      <c r="L321" s="11">
        <v>16</v>
      </c>
      <c r="M321" s="13">
        <f t="shared" si="26"/>
        <v>0.5625</v>
      </c>
      <c r="N321" s="254">
        <f t="shared" si="22"/>
        <v>4</v>
      </c>
    </row>
    <row r="322" spans="1:14" s="4" customFormat="1" hidden="1">
      <c r="A322" s="31" t="s">
        <v>25</v>
      </c>
      <c r="B322" s="58">
        <v>2</v>
      </c>
      <c r="C322" s="58" t="s">
        <v>15</v>
      </c>
      <c r="D322" s="24" t="s">
        <v>41</v>
      </c>
      <c r="E322" s="24"/>
      <c r="F322" s="12">
        <v>3</v>
      </c>
      <c r="G322" s="12">
        <v>4</v>
      </c>
      <c r="H322" s="12">
        <v>1</v>
      </c>
      <c r="I322" s="12">
        <v>0</v>
      </c>
      <c r="J322" s="12">
        <v>2</v>
      </c>
      <c r="K322" s="11">
        <f t="shared" si="25"/>
        <v>10</v>
      </c>
      <c r="L322" s="11">
        <v>16</v>
      </c>
      <c r="M322" s="13">
        <f t="shared" si="26"/>
        <v>0.625</v>
      </c>
      <c r="N322" s="254">
        <f t="shared" si="22"/>
        <v>3.6</v>
      </c>
    </row>
    <row r="323" spans="1:14" s="4" customFormat="1" hidden="1">
      <c r="A323" s="31" t="s">
        <v>25</v>
      </c>
      <c r="B323" s="493">
        <v>2</v>
      </c>
      <c r="C323" s="493" t="s">
        <v>16</v>
      </c>
      <c r="D323" s="494" t="s">
        <v>43</v>
      </c>
      <c r="E323" s="24"/>
      <c r="F323" s="495">
        <v>1</v>
      </c>
      <c r="G323" s="495">
        <v>3</v>
      </c>
      <c r="H323" s="495">
        <v>1</v>
      </c>
      <c r="I323" s="495">
        <v>0</v>
      </c>
      <c r="J323" s="495">
        <v>1</v>
      </c>
      <c r="K323" s="496">
        <f t="shared" si="25"/>
        <v>6</v>
      </c>
      <c r="L323" s="496">
        <v>16</v>
      </c>
      <c r="M323" s="452">
        <f t="shared" si="26"/>
        <v>0.375</v>
      </c>
      <c r="N323" s="271">
        <f t="shared" si="22"/>
        <v>3.5</v>
      </c>
    </row>
    <row r="324" spans="1:14" s="4" customFormat="1" hidden="1">
      <c r="A324" s="77" t="s">
        <v>25</v>
      </c>
      <c r="B324" s="78">
        <v>2</v>
      </c>
      <c r="C324" s="78" t="s">
        <v>17</v>
      </c>
      <c r="D324" s="40" t="s">
        <v>45</v>
      </c>
      <c r="E324" s="40"/>
      <c r="F324" s="41">
        <v>6</v>
      </c>
      <c r="G324" s="41">
        <v>0</v>
      </c>
      <c r="H324" s="41">
        <v>3</v>
      </c>
      <c r="I324" s="41">
        <v>1</v>
      </c>
      <c r="J324" s="41">
        <v>0</v>
      </c>
      <c r="K324" s="66">
        <f t="shared" si="25"/>
        <v>10</v>
      </c>
      <c r="L324" s="66">
        <v>16</v>
      </c>
      <c r="M324" s="67">
        <f t="shared" si="26"/>
        <v>0.625</v>
      </c>
      <c r="N324" s="254">
        <f t="shared" si="22"/>
        <v>4.0999999999999996</v>
      </c>
    </row>
    <row r="325" spans="1:14" s="4" customFormat="1" ht="15.75" hidden="1" thickBot="1">
      <c r="A325" s="71" t="s">
        <v>25</v>
      </c>
      <c r="B325" s="72">
        <v>2</v>
      </c>
      <c r="C325" s="72" t="s">
        <v>18</v>
      </c>
      <c r="D325" s="73" t="s">
        <v>46</v>
      </c>
      <c r="E325" s="73"/>
      <c r="F325" s="74">
        <v>6</v>
      </c>
      <c r="G325" s="74">
        <v>1</v>
      </c>
      <c r="H325" s="74">
        <v>1</v>
      </c>
      <c r="I325" s="74">
        <v>1</v>
      </c>
      <c r="J325" s="74">
        <v>1</v>
      </c>
      <c r="K325" s="75">
        <f t="shared" si="25"/>
        <v>10</v>
      </c>
      <c r="L325" s="75">
        <v>16</v>
      </c>
      <c r="M325" s="76">
        <f t="shared" si="26"/>
        <v>0.625</v>
      </c>
      <c r="N325" s="254">
        <f t="shared" ref="N325:N388" si="27" xml:space="preserve"> (5*F325+4*G325+3*H325+2*I325+1*J325)/K325</f>
        <v>4</v>
      </c>
    </row>
    <row r="326" spans="1:14" s="4" customFormat="1" ht="17.25" hidden="1">
      <c r="A326" s="48" t="s">
        <v>25</v>
      </c>
      <c r="B326" s="500">
        <v>3</v>
      </c>
      <c r="C326" s="500" t="s">
        <v>0</v>
      </c>
      <c r="D326" s="508" t="s">
        <v>32</v>
      </c>
      <c r="E326" s="61" t="s">
        <v>42</v>
      </c>
      <c r="F326" s="502">
        <v>0</v>
      </c>
      <c r="G326" s="502">
        <v>2</v>
      </c>
      <c r="H326" s="502">
        <v>5</v>
      </c>
      <c r="I326" s="502">
        <v>0</v>
      </c>
      <c r="J326" s="502">
        <v>0</v>
      </c>
      <c r="K326" s="503">
        <f t="shared" si="25"/>
        <v>7</v>
      </c>
      <c r="L326" s="503">
        <v>26</v>
      </c>
      <c r="M326" s="451">
        <f t="shared" si="26"/>
        <v>0.26923076923076922</v>
      </c>
      <c r="N326" s="271">
        <f t="shared" si="27"/>
        <v>3.2857142857142856</v>
      </c>
    </row>
    <row r="327" spans="1:14" s="4" customFormat="1" ht="17.25" hidden="1">
      <c r="A327" s="31" t="s">
        <v>25</v>
      </c>
      <c r="B327" s="58">
        <v>3</v>
      </c>
      <c r="C327" s="58" t="s">
        <v>1</v>
      </c>
      <c r="D327" s="59" t="s">
        <v>34</v>
      </c>
      <c r="E327" s="59"/>
      <c r="F327" s="12">
        <v>3</v>
      </c>
      <c r="G327" s="12">
        <v>5</v>
      </c>
      <c r="H327" s="12">
        <v>4</v>
      </c>
      <c r="I327" s="12">
        <v>0</v>
      </c>
      <c r="J327" s="12">
        <v>0</v>
      </c>
      <c r="K327" s="11">
        <f t="shared" si="25"/>
        <v>12</v>
      </c>
      <c r="L327" s="11">
        <v>26</v>
      </c>
      <c r="M327" s="13">
        <f t="shared" si="26"/>
        <v>0.46153846153846156</v>
      </c>
      <c r="N327" s="254">
        <f t="shared" si="27"/>
        <v>3.9166666666666665</v>
      </c>
    </row>
    <row r="328" spans="1:14" s="4" customFormat="1" ht="17.25" hidden="1">
      <c r="A328" s="31" t="s">
        <v>25</v>
      </c>
      <c r="B328" s="58">
        <v>3</v>
      </c>
      <c r="C328" s="58" t="s">
        <v>6</v>
      </c>
      <c r="D328" s="59" t="s">
        <v>33</v>
      </c>
      <c r="E328" s="59"/>
      <c r="F328" s="12">
        <v>2</v>
      </c>
      <c r="G328" s="12">
        <v>4</v>
      </c>
      <c r="H328" s="12">
        <v>5</v>
      </c>
      <c r="I328" s="12">
        <v>0</v>
      </c>
      <c r="J328" s="12">
        <v>1</v>
      </c>
      <c r="K328" s="11">
        <f t="shared" ref="K328:K359" si="28">SUM(F328:J328)</f>
        <v>12</v>
      </c>
      <c r="L328" s="11">
        <v>26</v>
      </c>
      <c r="M328" s="13">
        <f t="shared" ref="M328:M359" si="29">K328/L328</f>
        <v>0.46153846153846156</v>
      </c>
      <c r="N328" s="254">
        <f t="shared" si="27"/>
        <v>3.5</v>
      </c>
    </row>
    <row r="329" spans="1:14" s="4" customFormat="1" hidden="1">
      <c r="A329" s="31" t="s">
        <v>25</v>
      </c>
      <c r="B329" s="493">
        <v>3</v>
      </c>
      <c r="C329" s="493" t="s">
        <v>7</v>
      </c>
      <c r="D329" s="514" t="s">
        <v>35</v>
      </c>
      <c r="E329" s="24"/>
      <c r="F329" s="495">
        <v>1</v>
      </c>
      <c r="G329" s="495">
        <v>7</v>
      </c>
      <c r="H329" s="495">
        <v>4</v>
      </c>
      <c r="I329" s="495">
        <v>0</v>
      </c>
      <c r="J329" s="495">
        <v>0</v>
      </c>
      <c r="K329" s="496">
        <f t="shared" si="28"/>
        <v>12</v>
      </c>
      <c r="L329" s="496">
        <v>26</v>
      </c>
      <c r="M329" s="452">
        <f t="shared" si="29"/>
        <v>0.46153846153846156</v>
      </c>
      <c r="N329" s="271">
        <f t="shared" si="27"/>
        <v>3.75</v>
      </c>
    </row>
    <row r="330" spans="1:14" s="4" customFormat="1" hidden="1">
      <c r="A330" s="31" t="s">
        <v>25</v>
      </c>
      <c r="B330" s="58">
        <v>3</v>
      </c>
      <c r="C330" s="58" t="s">
        <v>8</v>
      </c>
      <c r="D330" s="23" t="s">
        <v>36</v>
      </c>
      <c r="E330" s="23"/>
      <c r="F330" s="12">
        <v>0</v>
      </c>
      <c r="G330" s="12">
        <v>2</v>
      </c>
      <c r="H330" s="12">
        <v>8</v>
      </c>
      <c r="I330" s="12">
        <v>1</v>
      </c>
      <c r="J330" s="12">
        <v>0</v>
      </c>
      <c r="K330" s="11">
        <f t="shared" si="28"/>
        <v>11</v>
      </c>
      <c r="L330" s="11">
        <v>26</v>
      </c>
      <c r="M330" s="13">
        <f t="shared" si="29"/>
        <v>0.42307692307692307</v>
      </c>
      <c r="N330" s="254">
        <f t="shared" si="27"/>
        <v>3.0909090909090908</v>
      </c>
    </row>
    <row r="331" spans="1:14" s="4" customFormat="1" ht="30" hidden="1">
      <c r="A331" s="31" t="s">
        <v>25</v>
      </c>
      <c r="B331" s="58">
        <v>3</v>
      </c>
      <c r="C331" s="58" t="s">
        <v>9</v>
      </c>
      <c r="D331" s="23" t="s">
        <v>44</v>
      </c>
      <c r="E331" s="23"/>
      <c r="F331" s="12">
        <v>2</v>
      </c>
      <c r="G331" s="12">
        <v>7</v>
      </c>
      <c r="H331" s="12">
        <v>3</v>
      </c>
      <c r="I331" s="12">
        <v>0</v>
      </c>
      <c r="J331" s="12">
        <v>0</v>
      </c>
      <c r="K331" s="11">
        <f t="shared" si="28"/>
        <v>12</v>
      </c>
      <c r="L331" s="11">
        <v>26</v>
      </c>
      <c r="M331" s="13">
        <f t="shared" si="29"/>
        <v>0.46153846153846156</v>
      </c>
      <c r="N331" s="254">
        <f t="shared" si="27"/>
        <v>3.9166666666666665</v>
      </c>
    </row>
    <row r="332" spans="1:14" s="4" customFormat="1" ht="30" hidden="1">
      <c r="A332" s="31" t="s">
        <v>25</v>
      </c>
      <c r="B332" s="58">
        <v>3</v>
      </c>
      <c r="C332" s="58" t="s">
        <v>10</v>
      </c>
      <c r="D332" s="23" t="s">
        <v>37</v>
      </c>
      <c r="E332" s="23"/>
      <c r="F332" s="12">
        <v>3</v>
      </c>
      <c r="G332" s="12">
        <v>5</v>
      </c>
      <c r="H332" s="12">
        <v>4</v>
      </c>
      <c r="I332" s="12">
        <v>0</v>
      </c>
      <c r="J332" s="12">
        <v>0</v>
      </c>
      <c r="K332" s="11">
        <f t="shared" si="28"/>
        <v>12</v>
      </c>
      <c r="L332" s="11">
        <v>26</v>
      </c>
      <c r="M332" s="13">
        <f t="shared" si="29"/>
        <v>0.46153846153846156</v>
      </c>
      <c r="N332" s="254">
        <f t="shared" si="27"/>
        <v>3.9166666666666665</v>
      </c>
    </row>
    <row r="333" spans="1:14" s="4" customFormat="1" hidden="1">
      <c r="A333" s="31" t="s">
        <v>25</v>
      </c>
      <c r="B333" s="58">
        <v>3</v>
      </c>
      <c r="C333" s="58" t="s">
        <v>11</v>
      </c>
      <c r="D333" s="24" t="s">
        <v>39</v>
      </c>
      <c r="E333" s="24"/>
      <c r="F333" s="12">
        <v>4</v>
      </c>
      <c r="G333" s="12">
        <v>4</v>
      </c>
      <c r="H333" s="12">
        <v>4</v>
      </c>
      <c r="I333" s="12">
        <v>0</v>
      </c>
      <c r="J333" s="12">
        <v>0</v>
      </c>
      <c r="K333" s="11">
        <f t="shared" si="28"/>
        <v>12</v>
      </c>
      <c r="L333" s="11">
        <v>26</v>
      </c>
      <c r="M333" s="13">
        <f t="shared" si="29"/>
        <v>0.46153846153846156</v>
      </c>
      <c r="N333" s="254">
        <f t="shared" si="27"/>
        <v>4</v>
      </c>
    </row>
    <row r="334" spans="1:14" s="4" customFormat="1" hidden="1">
      <c r="A334" s="31" t="s">
        <v>25</v>
      </c>
      <c r="B334" s="58">
        <v>3</v>
      </c>
      <c r="C334" s="58" t="s">
        <v>12</v>
      </c>
      <c r="D334" s="24" t="s">
        <v>38</v>
      </c>
      <c r="E334" s="24"/>
      <c r="F334" s="12">
        <v>2</v>
      </c>
      <c r="G334" s="12">
        <v>6</v>
      </c>
      <c r="H334" s="12">
        <v>4</v>
      </c>
      <c r="I334" s="12">
        <v>0</v>
      </c>
      <c r="J334" s="12">
        <v>0</v>
      </c>
      <c r="K334" s="11">
        <f t="shared" si="28"/>
        <v>12</v>
      </c>
      <c r="L334" s="11">
        <v>26</v>
      </c>
      <c r="M334" s="13">
        <f t="shared" si="29"/>
        <v>0.46153846153846156</v>
      </c>
      <c r="N334" s="254">
        <f t="shared" si="27"/>
        <v>3.8333333333333335</v>
      </c>
    </row>
    <row r="335" spans="1:14" s="4" customFormat="1" hidden="1">
      <c r="A335" s="31" t="s">
        <v>25</v>
      </c>
      <c r="B335" s="58">
        <v>3</v>
      </c>
      <c r="C335" s="58" t="s">
        <v>13</v>
      </c>
      <c r="D335" s="23" t="s">
        <v>40</v>
      </c>
      <c r="E335" s="23"/>
      <c r="F335" s="12">
        <v>3</v>
      </c>
      <c r="G335" s="12">
        <v>5</v>
      </c>
      <c r="H335" s="12">
        <v>4</v>
      </c>
      <c r="I335" s="12">
        <v>0</v>
      </c>
      <c r="J335" s="12">
        <v>0</v>
      </c>
      <c r="K335" s="11">
        <f t="shared" si="28"/>
        <v>12</v>
      </c>
      <c r="L335" s="11">
        <v>26</v>
      </c>
      <c r="M335" s="13">
        <f t="shared" si="29"/>
        <v>0.46153846153846156</v>
      </c>
      <c r="N335" s="254">
        <f t="shared" si="27"/>
        <v>3.9166666666666665</v>
      </c>
    </row>
    <row r="336" spans="1:14" s="4" customFormat="1" hidden="1">
      <c r="A336" s="31" t="s">
        <v>25</v>
      </c>
      <c r="B336" s="58">
        <v>3</v>
      </c>
      <c r="C336" s="58" t="s">
        <v>15</v>
      </c>
      <c r="D336" s="24" t="s">
        <v>41</v>
      </c>
      <c r="E336" s="24"/>
      <c r="F336" s="12">
        <v>3</v>
      </c>
      <c r="G336" s="12">
        <v>3</v>
      </c>
      <c r="H336" s="12">
        <v>6</v>
      </c>
      <c r="I336" s="12">
        <v>0</v>
      </c>
      <c r="J336" s="12">
        <v>0</v>
      </c>
      <c r="K336" s="11">
        <f t="shared" si="28"/>
        <v>12</v>
      </c>
      <c r="L336" s="11">
        <v>26</v>
      </c>
      <c r="M336" s="13">
        <f t="shared" si="29"/>
        <v>0.46153846153846156</v>
      </c>
      <c r="N336" s="254">
        <f t="shared" si="27"/>
        <v>3.75</v>
      </c>
    </row>
    <row r="337" spans="1:14" s="4" customFormat="1" hidden="1">
      <c r="A337" s="31" t="s">
        <v>25</v>
      </c>
      <c r="B337" s="493">
        <v>3</v>
      </c>
      <c r="C337" s="493" t="s">
        <v>16</v>
      </c>
      <c r="D337" s="494" t="s">
        <v>43</v>
      </c>
      <c r="E337" s="24"/>
      <c r="F337" s="495">
        <v>2</v>
      </c>
      <c r="G337" s="495">
        <v>3</v>
      </c>
      <c r="H337" s="495">
        <v>2</v>
      </c>
      <c r="I337" s="495">
        <v>1</v>
      </c>
      <c r="J337" s="495">
        <v>0</v>
      </c>
      <c r="K337" s="496">
        <f t="shared" si="28"/>
        <v>8</v>
      </c>
      <c r="L337" s="496">
        <v>26</v>
      </c>
      <c r="M337" s="452">
        <f t="shared" si="29"/>
        <v>0.30769230769230771</v>
      </c>
      <c r="N337" s="271">
        <f t="shared" si="27"/>
        <v>3.75</v>
      </c>
    </row>
    <row r="338" spans="1:14" s="4" customFormat="1" hidden="1">
      <c r="A338" s="77" t="s">
        <v>25</v>
      </c>
      <c r="B338" s="78">
        <v>3</v>
      </c>
      <c r="C338" s="78" t="s">
        <v>17</v>
      </c>
      <c r="D338" s="40" t="s">
        <v>45</v>
      </c>
      <c r="E338" s="40"/>
      <c r="F338" s="41">
        <v>4</v>
      </c>
      <c r="G338" s="41">
        <v>0</v>
      </c>
      <c r="H338" s="41">
        <v>6</v>
      </c>
      <c r="I338" s="41">
        <v>1</v>
      </c>
      <c r="J338" s="41">
        <v>1</v>
      </c>
      <c r="K338" s="66">
        <f t="shared" si="28"/>
        <v>12</v>
      </c>
      <c r="L338" s="66">
        <v>26</v>
      </c>
      <c r="M338" s="67">
        <f t="shared" si="29"/>
        <v>0.46153846153846156</v>
      </c>
      <c r="N338" s="254">
        <f t="shared" si="27"/>
        <v>3.4166666666666665</v>
      </c>
    </row>
    <row r="339" spans="1:14" s="4" customFormat="1" ht="15.75" hidden="1" thickBot="1">
      <c r="A339" s="71" t="s">
        <v>25</v>
      </c>
      <c r="B339" s="72">
        <v>3</v>
      </c>
      <c r="C339" s="72" t="s">
        <v>18</v>
      </c>
      <c r="D339" s="73" t="s">
        <v>46</v>
      </c>
      <c r="E339" s="73"/>
      <c r="F339" s="74">
        <v>6</v>
      </c>
      <c r="G339" s="74">
        <v>0</v>
      </c>
      <c r="H339" s="74">
        <v>3</v>
      </c>
      <c r="I339" s="74">
        <v>1</v>
      </c>
      <c r="J339" s="74">
        <v>2</v>
      </c>
      <c r="K339" s="75">
        <f t="shared" si="28"/>
        <v>12</v>
      </c>
      <c r="L339" s="75">
        <v>26</v>
      </c>
      <c r="M339" s="76">
        <f t="shared" si="29"/>
        <v>0.46153846153846156</v>
      </c>
      <c r="N339" s="254">
        <f t="shared" si="27"/>
        <v>3.5833333333333335</v>
      </c>
    </row>
    <row r="340" spans="1:14" s="4" customFormat="1" ht="17.25" hidden="1">
      <c r="A340" s="48" t="s">
        <v>25</v>
      </c>
      <c r="B340" s="500">
        <v>4</v>
      </c>
      <c r="C340" s="500" t="s">
        <v>0</v>
      </c>
      <c r="D340" s="508" t="s">
        <v>32</v>
      </c>
      <c r="E340" s="61" t="s">
        <v>42</v>
      </c>
      <c r="F340" s="502">
        <v>0</v>
      </c>
      <c r="G340" s="502">
        <v>2</v>
      </c>
      <c r="H340" s="502">
        <v>3</v>
      </c>
      <c r="I340" s="502">
        <v>0</v>
      </c>
      <c r="J340" s="502">
        <v>0</v>
      </c>
      <c r="K340" s="503">
        <f t="shared" si="28"/>
        <v>5</v>
      </c>
      <c r="L340" s="503">
        <v>18</v>
      </c>
      <c r="M340" s="451">
        <f t="shared" si="29"/>
        <v>0.27777777777777779</v>
      </c>
      <c r="N340" s="271">
        <f t="shared" si="27"/>
        <v>3.4</v>
      </c>
    </row>
    <row r="341" spans="1:14" s="4" customFormat="1" ht="17.25" hidden="1">
      <c r="A341" s="31" t="s">
        <v>25</v>
      </c>
      <c r="B341" s="58">
        <v>4</v>
      </c>
      <c r="C341" s="58" t="s">
        <v>1</v>
      </c>
      <c r="D341" s="59" t="s">
        <v>34</v>
      </c>
      <c r="E341" s="59"/>
      <c r="F341" s="12">
        <v>0</v>
      </c>
      <c r="G341" s="12">
        <v>4</v>
      </c>
      <c r="H341" s="12">
        <v>4</v>
      </c>
      <c r="I341" s="12">
        <v>1</v>
      </c>
      <c r="J341" s="12">
        <v>0</v>
      </c>
      <c r="K341" s="11">
        <f t="shared" si="28"/>
        <v>9</v>
      </c>
      <c r="L341" s="11">
        <v>18</v>
      </c>
      <c r="M341" s="13">
        <f t="shared" si="29"/>
        <v>0.5</v>
      </c>
      <c r="N341" s="254">
        <f t="shared" si="27"/>
        <v>3.3333333333333335</v>
      </c>
    </row>
    <row r="342" spans="1:14" s="4" customFormat="1" ht="17.25" hidden="1">
      <c r="A342" s="31" t="s">
        <v>25</v>
      </c>
      <c r="B342" s="58">
        <v>4</v>
      </c>
      <c r="C342" s="58" t="s">
        <v>6</v>
      </c>
      <c r="D342" s="59" t="s">
        <v>33</v>
      </c>
      <c r="E342" s="59"/>
      <c r="F342" s="12">
        <v>2</v>
      </c>
      <c r="G342" s="12">
        <v>5</v>
      </c>
      <c r="H342" s="12">
        <v>2</v>
      </c>
      <c r="I342" s="12">
        <v>0</v>
      </c>
      <c r="J342" s="12">
        <v>0</v>
      </c>
      <c r="K342" s="11">
        <f t="shared" si="28"/>
        <v>9</v>
      </c>
      <c r="L342" s="11">
        <v>18</v>
      </c>
      <c r="M342" s="13">
        <f t="shared" si="29"/>
        <v>0.5</v>
      </c>
      <c r="N342" s="254">
        <f t="shared" si="27"/>
        <v>4</v>
      </c>
    </row>
    <row r="343" spans="1:14" s="4" customFormat="1" hidden="1">
      <c r="A343" s="31" t="s">
        <v>25</v>
      </c>
      <c r="B343" s="493">
        <v>4</v>
      </c>
      <c r="C343" s="493" t="s">
        <v>7</v>
      </c>
      <c r="D343" s="514" t="s">
        <v>35</v>
      </c>
      <c r="E343" s="24"/>
      <c r="F343" s="495">
        <v>0</v>
      </c>
      <c r="G343" s="495">
        <v>5</v>
      </c>
      <c r="H343" s="495">
        <v>3</v>
      </c>
      <c r="I343" s="495">
        <v>2</v>
      </c>
      <c r="J343" s="495">
        <v>0</v>
      </c>
      <c r="K343" s="496">
        <f t="shared" si="28"/>
        <v>10</v>
      </c>
      <c r="L343" s="496">
        <v>18</v>
      </c>
      <c r="M343" s="452">
        <f t="shared" si="29"/>
        <v>0.55555555555555558</v>
      </c>
      <c r="N343" s="271">
        <f t="shared" si="27"/>
        <v>3.3</v>
      </c>
    </row>
    <row r="344" spans="1:14" s="4" customFormat="1" hidden="1">
      <c r="A344" s="31" t="s">
        <v>25</v>
      </c>
      <c r="B344" s="58">
        <v>4</v>
      </c>
      <c r="C344" s="58" t="s">
        <v>8</v>
      </c>
      <c r="D344" s="23" t="s">
        <v>36</v>
      </c>
      <c r="E344" s="23"/>
      <c r="F344" s="12">
        <v>0</v>
      </c>
      <c r="G344" s="12">
        <v>4</v>
      </c>
      <c r="H344" s="12">
        <v>4</v>
      </c>
      <c r="I344" s="12">
        <v>1</v>
      </c>
      <c r="J344" s="12">
        <v>0</v>
      </c>
      <c r="K344" s="11">
        <f t="shared" si="28"/>
        <v>9</v>
      </c>
      <c r="L344" s="11">
        <v>18</v>
      </c>
      <c r="M344" s="13">
        <f t="shared" si="29"/>
        <v>0.5</v>
      </c>
      <c r="N344" s="254">
        <f t="shared" si="27"/>
        <v>3.3333333333333335</v>
      </c>
    </row>
    <row r="345" spans="1:14" s="4" customFormat="1" ht="30" hidden="1">
      <c r="A345" s="31" t="s">
        <v>25</v>
      </c>
      <c r="B345" s="58">
        <v>4</v>
      </c>
      <c r="C345" s="58" t="s">
        <v>9</v>
      </c>
      <c r="D345" s="23" t="s">
        <v>44</v>
      </c>
      <c r="E345" s="23"/>
      <c r="F345" s="12">
        <v>1</v>
      </c>
      <c r="G345" s="12">
        <v>7</v>
      </c>
      <c r="H345" s="12">
        <v>1</v>
      </c>
      <c r="I345" s="12">
        <v>0</v>
      </c>
      <c r="J345" s="12">
        <v>0</v>
      </c>
      <c r="K345" s="11">
        <f t="shared" si="28"/>
        <v>9</v>
      </c>
      <c r="L345" s="11">
        <v>18</v>
      </c>
      <c r="M345" s="13">
        <f t="shared" si="29"/>
        <v>0.5</v>
      </c>
      <c r="N345" s="254">
        <f t="shared" si="27"/>
        <v>4</v>
      </c>
    </row>
    <row r="346" spans="1:14" s="4" customFormat="1" ht="30" hidden="1">
      <c r="A346" s="31" t="s">
        <v>25</v>
      </c>
      <c r="B346" s="58">
        <v>4</v>
      </c>
      <c r="C346" s="58" t="s">
        <v>10</v>
      </c>
      <c r="D346" s="23" t="s">
        <v>37</v>
      </c>
      <c r="E346" s="23"/>
      <c r="F346" s="12">
        <v>2</v>
      </c>
      <c r="G346" s="12">
        <v>6</v>
      </c>
      <c r="H346" s="12">
        <v>1</v>
      </c>
      <c r="I346" s="12">
        <v>0</v>
      </c>
      <c r="J346" s="12">
        <v>0</v>
      </c>
      <c r="K346" s="11">
        <f t="shared" si="28"/>
        <v>9</v>
      </c>
      <c r="L346" s="11">
        <v>18</v>
      </c>
      <c r="M346" s="13">
        <f t="shared" si="29"/>
        <v>0.5</v>
      </c>
      <c r="N346" s="254">
        <f t="shared" si="27"/>
        <v>4.1111111111111107</v>
      </c>
    </row>
    <row r="347" spans="1:14" s="4" customFormat="1" hidden="1">
      <c r="A347" s="31" t="s">
        <v>25</v>
      </c>
      <c r="B347" s="58">
        <v>4</v>
      </c>
      <c r="C347" s="58" t="s">
        <v>11</v>
      </c>
      <c r="D347" s="24" t="s">
        <v>39</v>
      </c>
      <c r="E347" s="24"/>
      <c r="F347" s="12">
        <v>1</v>
      </c>
      <c r="G347" s="12">
        <v>4</v>
      </c>
      <c r="H347" s="12">
        <v>3</v>
      </c>
      <c r="I347" s="12">
        <v>1</v>
      </c>
      <c r="J347" s="12">
        <v>0</v>
      </c>
      <c r="K347" s="11">
        <f t="shared" si="28"/>
        <v>9</v>
      </c>
      <c r="L347" s="11">
        <v>18</v>
      </c>
      <c r="M347" s="13">
        <f t="shared" si="29"/>
        <v>0.5</v>
      </c>
      <c r="N347" s="254">
        <f t="shared" si="27"/>
        <v>3.5555555555555554</v>
      </c>
    </row>
    <row r="348" spans="1:14" s="4" customFormat="1" hidden="1">
      <c r="A348" s="31" t="s">
        <v>25</v>
      </c>
      <c r="B348" s="58">
        <v>4</v>
      </c>
      <c r="C348" s="58" t="s">
        <v>12</v>
      </c>
      <c r="D348" s="24" t="s">
        <v>38</v>
      </c>
      <c r="E348" s="24"/>
      <c r="F348" s="12">
        <v>1</v>
      </c>
      <c r="G348" s="12">
        <v>4</v>
      </c>
      <c r="H348" s="12">
        <v>4</v>
      </c>
      <c r="I348" s="12">
        <v>0</v>
      </c>
      <c r="J348" s="12">
        <v>0</v>
      </c>
      <c r="K348" s="11">
        <f t="shared" si="28"/>
        <v>9</v>
      </c>
      <c r="L348" s="11">
        <v>18</v>
      </c>
      <c r="M348" s="13">
        <f t="shared" si="29"/>
        <v>0.5</v>
      </c>
      <c r="N348" s="254">
        <f t="shared" si="27"/>
        <v>3.6666666666666665</v>
      </c>
    </row>
    <row r="349" spans="1:14" s="4" customFormat="1" hidden="1">
      <c r="A349" s="31" t="s">
        <v>25</v>
      </c>
      <c r="B349" s="58">
        <v>4</v>
      </c>
      <c r="C349" s="58" t="s">
        <v>13</v>
      </c>
      <c r="D349" s="23" t="s">
        <v>40</v>
      </c>
      <c r="E349" s="23"/>
      <c r="F349" s="12">
        <v>0</v>
      </c>
      <c r="G349" s="12">
        <v>5</v>
      </c>
      <c r="H349" s="12">
        <v>2</v>
      </c>
      <c r="I349" s="12">
        <v>2</v>
      </c>
      <c r="J349" s="12">
        <v>0</v>
      </c>
      <c r="K349" s="11">
        <f t="shared" si="28"/>
        <v>9</v>
      </c>
      <c r="L349" s="11">
        <v>18</v>
      </c>
      <c r="M349" s="13">
        <f t="shared" si="29"/>
        <v>0.5</v>
      </c>
      <c r="N349" s="254">
        <f t="shared" si="27"/>
        <v>3.3333333333333335</v>
      </c>
    </row>
    <row r="350" spans="1:14" s="4" customFormat="1" hidden="1">
      <c r="A350" s="31" t="s">
        <v>25</v>
      </c>
      <c r="B350" s="58">
        <v>4</v>
      </c>
      <c r="C350" s="58" t="s">
        <v>15</v>
      </c>
      <c r="D350" s="24" t="s">
        <v>41</v>
      </c>
      <c r="E350" s="24"/>
      <c r="F350" s="12">
        <v>2</v>
      </c>
      <c r="G350" s="12">
        <v>2</v>
      </c>
      <c r="H350" s="12">
        <v>4</v>
      </c>
      <c r="I350" s="12">
        <v>1</v>
      </c>
      <c r="J350" s="12">
        <v>0</v>
      </c>
      <c r="K350" s="11">
        <f t="shared" si="28"/>
        <v>9</v>
      </c>
      <c r="L350" s="11">
        <v>18</v>
      </c>
      <c r="M350" s="13">
        <f t="shared" si="29"/>
        <v>0.5</v>
      </c>
      <c r="N350" s="254">
        <f t="shared" si="27"/>
        <v>3.5555555555555554</v>
      </c>
    </row>
    <row r="351" spans="1:14" s="4" customFormat="1" hidden="1">
      <c r="A351" s="31" t="s">
        <v>25</v>
      </c>
      <c r="B351" s="493">
        <v>4</v>
      </c>
      <c r="C351" s="493" t="s">
        <v>16</v>
      </c>
      <c r="D351" s="494" t="s">
        <v>43</v>
      </c>
      <c r="E351" s="24"/>
      <c r="F351" s="495">
        <v>1</v>
      </c>
      <c r="G351" s="495">
        <v>2</v>
      </c>
      <c r="H351" s="495">
        <v>2</v>
      </c>
      <c r="I351" s="495">
        <v>0</v>
      </c>
      <c r="J351" s="495">
        <v>0</v>
      </c>
      <c r="K351" s="496">
        <f t="shared" si="28"/>
        <v>5</v>
      </c>
      <c r="L351" s="496">
        <v>18</v>
      </c>
      <c r="M351" s="452">
        <f t="shared" si="29"/>
        <v>0.27777777777777779</v>
      </c>
      <c r="N351" s="271">
        <f t="shared" si="27"/>
        <v>3.8</v>
      </c>
    </row>
    <row r="352" spans="1:14" s="4" customFormat="1" hidden="1">
      <c r="A352" s="77" t="s">
        <v>25</v>
      </c>
      <c r="B352" s="78">
        <v>4</v>
      </c>
      <c r="C352" s="78" t="s">
        <v>17</v>
      </c>
      <c r="D352" s="40" t="s">
        <v>45</v>
      </c>
      <c r="E352" s="40"/>
      <c r="F352" s="41">
        <v>6</v>
      </c>
      <c r="G352" s="41">
        <v>0</v>
      </c>
      <c r="H352" s="41">
        <v>0</v>
      </c>
      <c r="I352" s="41">
        <v>3</v>
      </c>
      <c r="J352" s="41">
        <v>0</v>
      </c>
      <c r="K352" s="66">
        <f t="shared" si="28"/>
        <v>9</v>
      </c>
      <c r="L352" s="66">
        <v>18</v>
      </c>
      <c r="M352" s="67">
        <f t="shared" si="29"/>
        <v>0.5</v>
      </c>
      <c r="N352" s="254">
        <f t="shared" si="27"/>
        <v>4</v>
      </c>
    </row>
    <row r="353" spans="1:14" s="4" customFormat="1" ht="15.75" hidden="1" thickBot="1">
      <c r="A353" s="71" t="s">
        <v>25</v>
      </c>
      <c r="B353" s="72">
        <v>4</v>
      </c>
      <c r="C353" s="72" t="s">
        <v>18</v>
      </c>
      <c r="D353" s="73" t="s">
        <v>46</v>
      </c>
      <c r="E353" s="73"/>
      <c r="F353" s="74">
        <v>5</v>
      </c>
      <c r="G353" s="74">
        <v>0</v>
      </c>
      <c r="H353" s="74">
        <v>0</v>
      </c>
      <c r="I353" s="74">
        <v>3</v>
      </c>
      <c r="J353" s="74">
        <v>1</v>
      </c>
      <c r="K353" s="75">
        <f t="shared" si="28"/>
        <v>9</v>
      </c>
      <c r="L353" s="75">
        <v>18</v>
      </c>
      <c r="M353" s="76">
        <f t="shared" si="29"/>
        <v>0.5</v>
      </c>
      <c r="N353" s="254">
        <f t="shared" si="27"/>
        <v>3.5555555555555554</v>
      </c>
    </row>
    <row r="354" spans="1:14" s="4" customFormat="1" ht="17.25" hidden="1">
      <c r="A354" s="48" t="s">
        <v>25</v>
      </c>
      <c r="B354" s="500">
        <v>5</v>
      </c>
      <c r="C354" s="500" t="s">
        <v>0</v>
      </c>
      <c r="D354" s="508" t="s">
        <v>32</v>
      </c>
      <c r="E354" s="61" t="s">
        <v>42</v>
      </c>
      <c r="F354" s="502">
        <v>0</v>
      </c>
      <c r="G354" s="502">
        <v>3</v>
      </c>
      <c r="H354" s="502">
        <v>5</v>
      </c>
      <c r="I354" s="502">
        <v>0</v>
      </c>
      <c r="J354" s="502">
        <v>0</v>
      </c>
      <c r="K354" s="503">
        <f t="shared" si="28"/>
        <v>8</v>
      </c>
      <c r="L354" s="503">
        <v>22</v>
      </c>
      <c r="M354" s="451">
        <f t="shared" si="29"/>
        <v>0.36363636363636365</v>
      </c>
      <c r="N354" s="271">
        <f t="shared" si="27"/>
        <v>3.375</v>
      </c>
    </row>
    <row r="355" spans="1:14" s="4" customFormat="1" ht="17.25" hidden="1">
      <c r="A355" s="31" t="s">
        <v>25</v>
      </c>
      <c r="B355" s="58">
        <v>5</v>
      </c>
      <c r="C355" s="58" t="s">
        <v>1</v>
      </c>
      <c r="D355" s="59" t="s">
        <v>34</v>
      </c>
      <c r="E355" s="59"/>
      <c r="F355" s="12">
        <v>1</v>
      </c>
      <c r="G355" s="12">
        <v>6</v>
      </c>
      <c r="H355" s="12">
        <v>4</v>
      </c>
      <c r="I355" s="12">
        <v>1</v>
      </c>
      <c r="J355" s="12">
        <v>0</v>
      </c>
      <c r="K355" s="11">
        <f t="shared" si="28"/>
        <v>12</v>
      </c>
      <c r="L355" s="11">
        <v>22</v>
      </c>
      <c r="M355" s="13">
        <f t="shared" si="29"/>
        <v>0.54545454545454541</v>
      </c>
      <c r="N355" s="254">
        <f t="shared" si="27"/>
        <v>3.5833333333333335</v>
      </c>
    </row>
    <row r="356" spans="1:14" s="4" customFormat="1" ht="17.25" hidden="1">
      <c r="A356" s="31" t="s">
        <v>25</v>
      </c>
      <c r="B356" s="58">
        <v>5</v>
      </c>
      <c r="C356" s="58" t="s">
        <v>6</v>
      </c>
      <c r="D356" s="59" t="s">
        <v>33</v>
      </c>
      <c r="E356" s="59"/>
      <c r="F356" s="12">
        <v>2</v>
      </c>
      <c r="G356" s="12">
        <v>5</v>
      </c>
      <c r="H356" s="12">
        <v>4</v>
      </c>
      <c r="I356" s="12">
        <v>1</v>
      </c>
      <c r="J356" s="12">
        <v>0</v>
      </c>
      <c r="K356" s="11">
        <f t="shared" si="28"/>
        <v>12</v>
      </c>
      <c r="L356" s="11">
        <v>22</v>
      </c>
      <c r="M356" s="13">
        <f t="shared" si="29"/>
        <v>0.54545454545454541</v>
      </c>
      <c r="N356" s="254">
        <f t="shared" si="27"/>
        <v>3.6666666666666665</v>
      </c>
    </row>
    <row r="357" spans="1:14" s="4" customFormat="1" hidden="1">
      <c r="A357" s="31" t="s">
        <v>25</v>
      </c>
      <c r="B357" s="493">
        <v>5</v>
      </c>
      <c r="C357" s="493" t="s">
        <v>7</v>
      </c>
      <c r="D357" s="514" t="s">
        <v>35</v>
      </c>
      <c r="E357" s="24"/>
      <c r="F357" s="495">
        <v>0</v>
      </c>
      <c r="G357" s="495">
        <v>5</v>
      </c>
      <c r="H357" s="495">
        <v>5</v>
      </c>
      <c r="I357" s="495">
        <v>1</v>
      </c>
      <c r="J357" s="495">
        <v>1</v>
      </c>
      <c r="K357" s="496">
        <f t="shared" si="28"/>
        <v>12</v>
      </c>
      <c r="L357" s="496">
        <v>22</v>
      </c>
      <c r="M357" s="452">
        <f t="shared" si="29"/>
        <v>0.54545454545454541</v>
      </c>
      <c r="N357" s="271">
        <f t="shared" si="27"/>
        <v>3.1666666666666665</v>
      </c>
    </row>
    <row r="358" spans="1:14" s="4" customFormat="1" hidden="1">
      <c r="A358" s="31" t="s">
        <v>25</v>
      </c>
      <c r="B358" s="58">
        <v>5</v>
      </c>
      <c r="C358" s="58" t="s">
        <v>8</v>
      </c>
      <c r="D358" s="23" t="s">
        <v>36</v>
      </c>
      <c r="E358" s="23"/>
      <c r="F358" s="12">
        <v>0</v>
      </c>
      <c r="G358" s="12">
        <v>3</v>
      </c>
      <c r="H358" s="12">
        <v>5</v>
      </c>
      <c r="I358" s="12">
        <v>1</v>
      </c>
      <c r="J358" s="12">
        <v>0</v>
      </c>
      <c r="K358" s="11">
        <f t="shared" si="28"/>
        <v>9</v>
      </c>
      <c r="L358" s="11">
        <v>22</v>
      </c>
      <c r="M358" s="13">
        <f t="shared" si="29"/>
        <v>0.40909090909090912</v>
      </c>
      <c r="N358" s="254">
        <f t="shared" si="27"/>
        <v>3.2222222222222223</v>
      </c>
    </row>
    <row r="359" spans="1:14" s="4" customFormat="1" ht="30" hidden="1">
      <c r="A359" s="31" t="s">
        <v>25</v>
      </c>
      <c r="B359" s="58">
        <v>5</v>
      </c>
      <c r="C359" s="58" t="s">
        <v>9</v>
      </c>
      <c r="D359" s="23" t="s">
        <v>44</v>
      </c>
      <c r="E359" s="23"/>
      <c r="F359" s="12">
        <v>1</v>
      </c>
      <c r="G359" s="12">
        <v>6</v>
      </c>
      <c r="H359" s="12">
        <v>4</v>
      </c>
      <c r="I359" s="12">
        <v>1</v>
      </c>
      <c r="J359" s="12">
        <v>0</v>
      </c>
      <c r="K359" s="11">
        <f t="shared" si="28"/>
        <v>12</v>
      </c>
      <c r="L359" s="11">
        <v>22</v>
      </c>
      <c r="M359" s="13">
        <f t="shared" si="29"/>
        <v>0.54545454545454541</v>
      </c>
      <c r="N359" s="254">
        <f t="shared" si="27"/>
        <v>3.5833333333333335</v>
      </c>
    </row>
    <row r="360" spans="1:14" s="4" customFormat="1" ht="30" hidden="1">
      <c r="A360" s="31" t="s">
        <v>25</v>
      </c>
      <c r="B360" s="58">
        <v>5</v>
      </c>
      <c r="C360" s="58" t="s">
        <v>10</v>
      </c>
      <c r="D360" s="23" t="s">
        <v>37</v>
      </c>
      <c r="E360" s="23"/>
      <c r="F360" s="12">
        <v>2</v>
      </c>
      <c r="G360" s="12">
        <v>6</v>
      </c>
      <c r="H360" s="12">
        <v>3</v>
      </c>
      <c r="I360" s="12">
        <v>0</v>
      </c>
      <c r="J360" s="12">
        <v>1</v>
      </c>
      <c r="K360" s="11">
        <f t="shared" ref="K360:K391" si="30">SUM(F360:J360)</f>
        <v>12</v>
      </c>
      <c r="L360" s="11">
        <v>22</v>
      </c>
      <c r="M360" s="13">
        <f t="shared" ref="M360:M391" si="31">K360/L360</f>
        <v>0.54545454545454541</v>
      </c>
      <c r="N360" s="254">
        <f t="shared" si="27"/>
        <v>3.6666666666666665</v>
      </c>
    </row>
    <row r="361" spans="1:14" s="4" customFormat="1" hidden="1">
      <c r="A361" s="31" t="s">
        <v>25</v>
      </c>
      <c r="B361" s="58">
        <v>5</v>
      </c>
      <c r="C361" s="58" t="s">
        <v>11</v>
      </c>
      <c r="D361" s="24" t="s">
        <v>39</v>
      </c>
      <c r="E361" s="24"/>
      <c r="F361" s="12">
        <v>1</v>
      </c>
      <c r="G361" s="12">
        <v>4</v>
      </c>
      <c r="H361" s="12">
        <v>5</v>
      </c>
      <c r="I361" s="12">
        <v>2</v>
      </c>
      <c r="J361" s="12">
        <v>0</v>
      </c>
      <c r="K361" s="11">
        <f t="shared" si="30"/>
        <v>12</v>
      </c>
      <c r="L361" s="11">
        <v>22</v>
      </c>
      <c r="M361" s="13">
        <f t="shared" si="31"/>
        <v>0.54545454545454541</v>
      </c>
      <c r="N361" s="254">
        <f t="shared" si="27"/>
        <v>3.3333333333333335</v>
      </c>
    </row>
    <row r="362" spans="1:14" s="4" customFormat="1" hidden="1">
      <c r="A362" s="31" t="s">
        <v>25</v>
      </c>
      <c r="B362" s="58">
        <v>5</v>
      </c>
      <c r="C362" s="58" t="s">
        <v>12</v>
      </c>
      <c r="D362" s="24" t="s">
        <v>38</v>
      </c>
      <c r="E362" s="24"/>
      <c r="F362" s="12">
        <v>1</v>
      </c>
      <c r="G362" s="12">
        <v>2</v>
      </c>
      <c r="H362" s="12">
        <v>8</v>
      </c>
      <c r="I362" s="12">
        <v>0</v>
      </c>
      <c r="J362" s="12">
        <v>1</v>
      </c>
      <c r="K362" s="11">
        <f t="shared" si="30"/>
        <v>12</v>
      </c>
      <c r="L362" s="11">
        <v>22</v>
      </c>
      <c r="M362" s="13">
        <f t="shared" si="31"/>
        <v>0.54545454545454541</v>
      </c>
      <c r="N362" s="254">
        <f t="shared" si="27"/>
        <v>3.1666666666666665</v>
      </c>
    </row>
    <row r="363" spans="1:14" s="4" customFormat="1" hidden="1">
      <c r="A363" s="31" t="s">
        <v>25</v>
      </c>
      <c r="B363" s="58">
        <v>5</v>
      </c>
      <c r="C363" s="58" t="s">
        <v>13</v>
      </c>
      <c r="D363" s="23" t="s">
        <v>40</v>
      </c>
      <c r="E363" s="23"/>
      <c r="F363" s="12">
        <v>0</v>
      </c>
      <c r="G363" s="12">
        <v>3</v>
      </c>
      <c r="H363" s="12">
        <v>8</v>
      </c>
      <c r="I363" s="12">
        <v>0</v>
      </c>
      <c r="J363" s="12">
        <v>1</v>
      </c>
      <c r="K363" s="11">
        <f t="shared" si="30"/>
        <v>12</v>
      </c>
      <c r="L363" s="11">
        <v>22</v>
      </c>
      <c r="M363" s="13">
        <f t="shared" si="31"/>
        <v>0.54545454545454541</v>
      </c>
      <c r="N363" s="254">
        <f t="shared" si="27"/>
        <v>3.0833333333333335</v>
      </c>
    </row>
    <row r="364" spans="1:14" s="4" customFormat="1" hidden="1">
      <c r="A364" s="31" t="s">
        <v>25</v>
      </c>
      <c r="B364" s="58">
        <v>5</v>
      </c>
      <c r="C364" s="58" t="s">
        <v>15</v>
      </c>
      <c r="D364" s="24" t="s">
        <v>41</v>
      </c>
      <c r="E364" s="24"/>
      <c r="F364" s="12">
        <v>1</v>
      </c>
      <c r="G364" s="12">
        <v>2</v>
      </c>
      <c r="H364" s="12">
        <v>7</v>
      </c>
      <c r="I364" s="12">
        <v>2</v>
      </c>
      <c r="J364" s="12">
        <v>0</v>
      </c>
      <c r="K364" s="11">
        <f t="shared" si="30"/>
        <v>12</v>
      </c>
      <c r="L364" s="11">
        <v>22</v>
      </c>
      <c r="M364" s="13">
        <f t="shared" si="31"/>
        <v>0.54545454545454541</v>
      </c>
      <c r="N364" s="254">
        <f t="shared" si="27"/>
        <v>3.1666666666666665</v>
      </c>
    </row>
    <row r="365" spans="1:14" s="4" customFormat="1" hidden="1">
      <c r="A365" s="31" t="s">
        <v>25</v>
      </c>
      <c r="B365" s="493">
        <v>5</v>
      </c>
      <c r="C365" s="493" t="s">
        <v>16</v>
      </c>
      <c r="D365" s="494" t="s">
        <v>43</v>
      </c>
      <c r="E365" s="24"/>
      <c r="F365" s="495">
        <v>0</v>
      </c>
      <c r="G365" s="495">
        <v>2</v>
      </c>
      <c r="H365" s="495">
        <v>1</v>
      </c>
      <c r="I365" s="495">
        <v>2</v>
      </c>
      <c r="J365" s="495">
        <v>0</v>
      </c>
      <c r="K365" s="496">
        <f t="shared" si="30"/>
        <v>5</v>
      </c>
      <c r="L365" s="496">
        <v>22</v>
      </c>
      <c r="M365" s="452">
        <f t="shared" si="31"/>
        <v>0.22727272727272727</v>
      </c>
      <c r="N365" s="271">
        <f t="shared" si="27"/>
        <v>3</v>
      </c>
    </row>
    <row r="366" spans="1:14" s="4" customFormat="1" hidden="1">
      <c r="A366" s="77" t="s">
        <v>25</v>
      </c>
      <c r="B366" s="78">
        <v>5</v>
      </c>
      <c r="C366" s="78" t="s">
        <v>17</v>
      </c>
      <c r="D366" s="40" t="s">
        <v>45</v>
      </c>
      <c r="E366" s="40"/>
      <c r="F366" s="41">
        <v>3</v>
      </c>
      <c r="G366" s="41">
        <v>0</v>
      </c>
      <c r="H366" s="41">
        <v>4</v>
      </c>
      <c r="I366" s="41">
        <v>3</v>
      </c>
      <c r="J366" s="41">
        <v>2</v>
      </c>
      <c r="K366" s="66">
        <f t="shared" si="30"/>
        <v>12</v>
      </c>
      <c r="L366" s="66">
        <v>22</v>
      </c>
      <c r="M366" s="67">
        <f t="shared" si="31"/>
        <v>0.54545454545454541</v>
      </c>
      <c r="N366" s="254">
        <f t="shared" si="27"/>
        <v>2.9166666666666665</v>
      </c>
    </row>
    <row r="367" spans="1:14" s="4" customFormat="1" ht="15.75" hidden="1" thickBot="1">
      <c r="A367" s="71" t="s">
        <v>25</v>
      </c>
      <c r="B367" s="72">
        <v>5</v>
      </c>
      <c r="C367" s="72" t="s">
        <v>18</v>
      </c>
      <c r="D367" s="73" t="s">
        <v>46</v>
      </c>
      <c r="E367" s="73"/>
      <c r="F367" s="74">
        <v>3</v>
      </c>
      <c r="G367" s="74">
        <v>0</v>
      </c>
      <c r="H367" s="74">
        <v>2</v>
      </c>
      <c r="I367" s="74">
        <v>4</v>
      </c>
      <c r="J367" s="74">
        <v>3</v>
      </c>
      <c r="K367" s="75">
        <f t="shared" si="30"/>
        <v>12</v>
      </c>
      <c r="L367" s="75">
        <v>22</v>
      </c>
      <c r="M367" s="76">
        <f t="shared" si="31"/>
        <v>0.54545454545454541</v>
      </c>
      <c r="N367" s="254">
        <f t="shared" si="27"/>
        <v>2.6666666666666665</v>
      </c>
    </row>
    <row r="368" spans="1:14" s="4" customFormat="1" ht="17.25" hidden="1">
      <c r="A368" s="48" t="s">
        <v>25</v>
      </c>
      <c r="B368" s="500">
        <v>6</v>
      </c>
      <c r="C368" s="500" t="s">
        <v>0</v>
      </c>
      <c r="D368" s="508" t="s">
        <v>32</v>
      </c>
      <c r="E368" s="61" t="s">
        <v>42</v>
      </c>
      <c r="F368" s="502">
        <v>2</v>
      </c>
      <c r="G368" s="502">
        <v>10</v>
      </c>
      <c r="H368" s="502">
        <v>8</v>
      </c>
      <c r="I368" s="502">
        <v>0</v>
      </c>
      <c r="J368" s="502">
        <v>0</v>
      </c>
      <c r="K368" s="503">
        <f t="shared" si="30"/>
        <v>20</v>
      </c>
      <c r="L368" s="503">
        <v>44</v>
      </c>
      <c r="M368" s="451">
        <f t="shared" si="31"/>
        <v>0.45454545454545453</v>
      </c>
      <c r="N368" s="271">
        <f t="shared" si="27"/>
        <v>3.7</v>
      </c>
    </row>
    <row r="369" spans="1:14" s="4" customFormat="1" ht="17.25" hidden="1">
      <c r="A369" s="31" t="s">
        <v>25</v>
      </c>
      <c r="B369" s="58">
        <v>6</v>
      </c>
      <c r="C369" s="58" t="s">
        <v>1</v>
      </c>
      <c r="D369" s="59" t="s">
        <v>34</v>
      </c>
      <c r="E369" s="59"/>
      <c r="F369" s="12">
        <v>3</v>
      </c>
      <c r="G369" s="12">
        <v>17</v>
      </c>
      <c r="H369" s="12">
        <v>8</v>
      </c>
      <c r="I369" s="12">
        <v>1</v>
      </c>
      <c r="J369" s="12">
        <v>0</v>
      </c>
      <c r="K369" s="11">
        <f t="shared" si="30"/>
        <v>29</v>
      </c>
      <c r="L369" s="11">
        <v>44</v>
      </c>
      <c r="M369" s="13">
        <f t="shared" si="31"/>
        <v>0.65909090909090906</v>
      </c>
      <c r="N369" s="254">
        <f t="shared" si="27"/>
        <v>3.7586206896551726</v>
      </c>
    </row>
    <row r="370" spans="1:14" s="4" customFormat="1" ht="17.25" hidden="1">
      <c r="A370" s="31" t="s">
        <v>25</v>
      </c>
      <c r="B370" s="58">
        <v>6</v>
      </c>
      <c r="C370" s="58" t="s">
        <v>6</v>
      </c>
      <c r="D370" s="59" t="s">
        <v>33</v>
      </c>
      <c r="E370" s="59"/>
      <c r="F370" s="12">
        <v>7</v>
      </c>
      <c r="G370" s="12">
        <v>18</v>
      </c>
      <c r="H370" s="12">
        <v>3</v>
      </c>
      <c r="I370" s="12">
        <v>2</v>
      </c>
      <c r="J370" s="12">
        <v>0</v>
      </c>
      <c r="K370" s="11">
        <f t="shared" si="30"/>
        <v>30</v>
      </c>
      <c r="L370" s="11">
        <v>44</v>
      </c>
      <c r="M370" s="13">
        <f t="shared" si="31"/>
        <v>0.68181818181818177</v>
      </c>
      <c r="N370" s="254">
        <f t="shared" si="27"/>
        <v>4</v>
      </c>
    </row>
    <row r="371" spans="1:14" s="4" customFormat="1" hidden="1">
      <c r="A371" s="31" t="s">
        <v>25</v>
      </c>
      <c r="B371" s="493">
        <v>6</v>
      </c>
      <c r="C371" s="493" t="s">
        <v>7</v>
      </c>
      <c r="D371" s="514" t="s">
        <v>35</v>
      </c>
      <c r="E371" s="24"/>
      <c r="F371" s="495">
        <v>5</v>
      </c>
      <c r="G371" s="495">
        <v>21</v>
      </c>
      <c r="H371" s="495">
        <v>4</v>
      </c>
      <c r="I371" s="495">
        <v>0</v>
      </c>
      <c r="J371" s="495">
        <v>0</v>
      </c>
      <c r="K371" s="496">
        <f t="shared" si="30"/>
        <v>30</v>
      </c>
      <c r="L371" s="496">
        <v>44</v>
      </c>
      <c r="M371" s="452">
        <f t="shared" si="31"/>
        <v>0.68181818181818177</v>
      </c>
      <c r="N371" s="271">
        <f t="shared" si="27"/>
        <v>4.0333333333333332</v>
      </c>
    </row>
    <row r="372" spans="1:14" s="4" customFormat="1" hidden="1">
      <c r="A372" s="31" t="s">
        <v>25</v>
      </c>
      <c r="B372" s="58">
        <v>6</v>
      </c>
      <c r="C372" s="58" t="s">
        <v>8</v>
      </c>
      <c r="D372" s="23" t="s">
        <v>36</v>
      </c>
      <c r="E372" s="23"/>
      <c r="F372" s="12">
        <v>3</v>
      </c>
      <c r="G372" s="12">
        <v>17</v>
      </c>
      <c r="H372" s="12">
        <v>6</v>
      </c>
      <c r="I372" s="12">
        <v>1</v>
      </c>
      <c r="J372" s="12">
        <v>0</v>
      </c>
      <c r="K372" s="11">
        <f t="shared" si="30"/>
        <v>27</v>
      </c>
      <c r="L372" s="11">
        <v>44</v>
      </c>
      <c r="M372" s="13">
        <f t="shared" si="31"/>
        <v>0.61363636363636365</v>
      </c>
      <c r="N372" s="254">
        <f t="shared" si="27"/>
        <v>3.8148148148148149</v>
      </c>
    </row>
    <row r="373" spans="1:14" s="4" customFormat="1" ht="30" hidden="1">
      <c r="A373" s="31" t="s">
        <v>25</v>
      </c>
      <c r="B373" s="58">
        <v>6</v>
      </c>
      <c r="C373" s="58" t="s">
        <v>9</v>
      </c>
      <c r="D373" s="23" t="s">
        <v>44</v>
      </c>
      <c r="E373" s="23"/>
      <c r="F373" s="12">
        <v>8</v>
      </c>
      <c r="G373" s="12">
        <v>18</v>
      </c>
      <c r="H373" s="12">
        <v>3</v>
      </c>
      <c r="I373" s="12">
        <v>1</v>
      </c>
      <c r="J373" s="12">
        <v>0</v>
      </c>
      <c r="K373" s="11">
        <f t="shared" si="30"/>
        <v>30</v>
      </c>
      <c r="L373" s="11">
        <v>44</v>
      </c>
      <c r="M373" s="13">
        <f t="shared" si="31"/>
        <v>0.68181818181818177</v>
      </c>
      <c r="N373" s="254">
        <f t="shared" si="27"/>
        <v>4.0999999999999996</v>
      </c>
    </row>
    <row r="374" spans="1:14" s="4" customFormat="1" ht="30" hidden="1">
      <c r="A374" s="31" t="s">
        <v>25</v>
      </c>
      <c r="B374" s="58">
        <v>6</v>
      </c>
      <c r="C374" s="58" t="s">
        <v>10</v>
      </c>
      <c r="D374" s="23" t="s">
        <v>37</v>
      </c>
      <c r="E374" s="23"/>
      <c r="F374" s="12">
        <v>6</v>
      </c>
      <c r="G374" s="12">
        <v>19</v>
      </c>
      <c r="H374" s="12">
        <v>4</v>
      </c>
      <c r="I374" s="12">
        <v>1</v>
      </c>
      <c r="J374" s="12">
        <v>0</v>
      </c>
      <c r="K374" s="11">
        <f t="shared" si="30"/>
        <v>30</v>
      </c>
      <c r="L374" s="11">
        <v>44</v>
      </c>
      <c r="M374" s="13">
        <f t="shared" si="31"/>
        <v>0.68181818181818177</v>
      </c>
      <c r="N374" s="254">
        <f t="shared" si="27"/>
        <v>4</v>
      </c>
    </row>
    <row r="375" spans="1:14" s="4" customFormat="1" hidden="1">
      <c r="A375" s="31" t="s">
        <v>25</v>
      </c>
      <c r="B375" s="58">
        <v>6</v>
      </c>
      <c r="C375" s="58" t="s">
        <v>11</v>
      </c>
      <c r="D375" s="24" t="s">
        <v>39</v>
      </c>
      <c r="E375" s="24"/>
      <c r="F375" s="12">
        <v>5</v>
      </c>
      <c r="G375" s="12">
        <v>18</v>
      </c>
      <c r="H375" s="12">
        <v>7</v>
      </c>
      <c r="I375" s="12">
        <v>0</v>
      </c>
      <c r="J375" s="12">
        <v>0</v>
      </c>
      <c r="K375" s="11">
        <f t="shared" si="30"/>
        <v>30</v>
      </c>
      <c r="L375" s="11">
        <v>44</v>
      </c>
      <c r="M375" s="13">
        <f t="shared" si="31"/>
        <v>0.68181818181818177</v>
      </c>
      <c r="N375" s="254">
        <f t="shared" si="27"/>
        <v>3.9333333333333331</v>
      </c>
    </row>
    <row r="376" spans="1:14" s="4" customFormat="1" hidden="1">
      <c r="A376" s="31" t="s">
        <v>25</v>
      </c>
      <c r="B376" s="58">
        <v>6</v>
      </c>
      <c r="C376" s="58" t="s">
        <v>12</v>
      </c>
      <c r="D376" s="24" t="s">
        <v>38</v>
      </c>
      <c r="E376" s="24"/>
      <c r="F376" s="12">
        <v>3</v>
      </c>
      <c r="G376" s="12">
        <v>14</v>
      </c>
      <c r="H376" s="12">
        <v>11</v>
      </c>
      <c r="I376" s="12">
        <v>1</v>
      </c>
      <c r="J376" s="12">
        <v>0</v>
      </c>
      <c r="K376" s="11">
        <f t="shared" si="30"/>
        <v>29</v>
      </c>
      <c r="L376" s="11">
        <v>44</v>
      </c>
      <c r="M376" s="13">
        <f t="shared" si="31"/>
        <v>0.65909090909090906</v>
      </c>
      <c r="N376" s="254">
        <f t="shared" si="27"/>
        <v>3.6551724137931036</v>
      </c>
    </row>
    <row r="377" spans="1:14" s="4" customFormat="1" hidden="1">
      <c r="A377" s="31" t="s">
        <v>25</v>
      </c>
      <c r="B377" s="58">
        <v>6</v>
      </c>
      <c r="C377" s="58" t="s">
        <v>13</v>
      </c>
      <c r="D377" s="23" t="s">
        <v>40</v>
      </c>
      <c r="E377" s="23"/>
      <c r="F377" s="12">
        <v>6</v>
      </c>
      <c r="G377" s="12">
        <v>16</v>
      </c>
      <c r="H377" s="12">
        <v>5</v>
      </c>
      <c r="I377" s="12">
        <v>3</v>
      </c>
      <c r="J377" s="12">
        <v>0</v>
      </c>
      <c r="K377" s="11">
        <f t="shared" si="30"/>
        <v>30</v>
      </c>
      <c r="L377" s="11">
        <v>44</v>
      </c>
      <c r="M377" s="13">
        <f t="shared" si="31"/>
        <v>0.68181818181818177</v>
      </c>
      <c r="N377" s="254">
        <f t="shared" si="27"/>
        <v>3.8333333333333335</v>
      </c>
    </row>
    <row r="378" spans="1:14" s="4" customFormat="1" hidden="1">
      <c r="A378" s="31" t="s">
        <v>25</v>
      </c>
      <c r="B378" s="58">
        <v>6</v>
      </c>
      <c r="C378" s="58" t="s">
        <v>15</v>
      </c>
      <c r="D378" s="24" t="s">
        <v>41</v>
      </c>
      <c r="E378" s="24"/>
      <c r="F378" s="12">
        <v>5</v>
      </c>
      <c r="G378" s="12">
        <v>14</v>
      </c>
      <c r="H378" s="12">
        <v>10</v>
      </c>
      <c r="I378" s="12">
        <v>0</v>
      </c>
      <c r="J378" s="12">
        <v>0</v>
      </c>
      <c r="K378" s="11">
        <f t="shared" si="30"/>
        <v>29</v>
      </c>
      <c r="L378" s="11">
        <v>44</v>
      </c>
      <c r="M378" s="13">
        <f t="shared" si="31"/>
        <v>0.65909090909090906</v>
      </c>
      <c r="N378" s="254">
        <f t="shared" si="27"/>
        <v>3.8275862068965516</v>
      </c>
    </row>
    <row r="379" spans="1:14" s="4" customFormat="1" hidden="1">
      <c r="A379" s="31" t="s">
        <v>25</v>
      </c>
      <c r="B379" s="493">
        <v>6</v>
      </c>
      <c r="C379" s="493" t="s">
        <v>16</v>
      </c>
      <c r="D379" s="494" t="s">
        <v>43</v>
      </c>
      <c r="E379" s="24"/>
      <c r="F379" s="495">
        <v>0</v>
      </c>
      <c r="G379" s="495">
        <v>13</v>
      </c>
      <c r="H379" s="495">
        <v>0</v>
      </c>
      <c r="I379" s="495">
        <v>3</v>
      </c>
      <c r="J379" s="495">
        <v>0</v>
      </c>
      <c r="K379" s="496">
        <f t="shared" si="30"/>
        <v>16</v>
      </c>
      <c r="L379" s="496">
        <v>44</v>
      </c>
      <c r="M379" s="452">
        <f t="shared" si="31"/>
        <v>0.36363636363636365</v>
      </c>
      <c r="N379" s="271">
        <f t="shared" si="27"/>
        <v>3.625</v>
      </c>
    </row>
    <row r="380" spans="1:14" s="4" customFormat="1" hidden="1">
      <c r="A380" s="77" t="s">
        <v>25</v>
      </c>
      <c r="B380" s="78">
        <v>6</v>
      </c>
      <c r="C380" s="78" t="s">
        <v>17</v>
      </c>
      <c r="D380" s="40" t="s">
        <v>45</v>
      </c>
      <c r="E380" s="40"/>
      <c r="F380" s="41">
        <v>10</v>
      </c>
      <c r="G380" s="41">
        <v>12</v>
      </c>
      <c r="H380" s="41">
        <v>2</v>
      </c>
      <c r="I380" s="41">
        <v>5</v>
      </c>
      <c r="J380" s="41">
        <v>1</v>
      </c>
      <c r="K380" s="66">
        <f t="shared" si="30"/>
        <v>30</v>
      </c>
      <c r="L380" s="66">
        <v>44</v>
      </c>
      <c r="M380" s="67">
        <f t="shared" si="31"/>
        <v>0.68181818181818177</v>
      </c>
      <c r="N380" s="254">
        <f t="shared" si="27"/>
        <v>3.8333333333333335</v>
      </c>
    </row>
    <row r="381" spans="1:14" s="4" customFormat="1" ht="15.75" hidden="1" thickBot="1">
      <c r="A381" s="71" t="s">
        <v>25</v>
      </c>
      <c r="B381" s="72">
        <v>6</v>
      </c>
      <c r="C381" s="72" t="s">
        <v>18</v>
      </c>
      <c r="D381" s="73" t="s">
        <v>46</v>
      </c>
      <c r="E381" s="73"/>
      <c r="F381" s="74">
        <v>11</v>
      </c>
      <c r="G381" s="74">
        <v>2</v>
      </c>
      <c r="H381" s="74">
        <v>14</v>
      </c>
      <c r="I381" s="74">
        <v>3</v>
      </c>
      <c r="J381" s="74">
        <v>0</v>
      </c>
      <c r="K381" s="75">
        <f t="shared" si="30"/>
        <v>30</v>
      </c>
      <c r="L381" s="75">
        <v>44</v>
      </c>
      <c r="M381" s="76">
        <f t="shared" si="31"/>
        <v>0.68181818181818177</v>
      </c>
      <c r="N381" s="254">
        <f t="shared" si="27"/>
        <v>3.7</v>
      </c>
    </row>
    <row r="382" spans="1:14" s="4" customFormat="1" ht="17.25" hidden="1">
      <c r="A382" s="48" t="s">
        <v>25</v>
      </c>
      <c r="B382" s="500">
        <v>7</v>
      </c>
      <c r="C382" s="500" t="s">
        <v>0</v>
      </c>
      <c r="D382" s="508" t="s">
        <v>32</v>
      </c>
      <c r="E382" s="61" t="s">
        <v>42</v>
      </c>
      <c r="F382" s="502">
        <v>0</v>
      </c>
      <c r="G382" s="502">
        <v>3</v>
      </c>
      <c r="H382" s="502">
        <v>4</v>
      </c>
      <c r="I382" s="502">
        <v>0</v>
      </c>
      <c r="J382" s="502">
        <v>0</v>
      </c>
      <c r="K382" s="503">
        <f t="shared" si="30"/>
        <v>7</v>
      </c>
      <c r="L382" s="503">
        <v>26</v>
      </c>
      <c r="M382" s="451">
        <f t="shared" si="31"/>
        <v>0.26923076923076922</v>
      </c>
      <c r="N382" s="271">
        <f t="shared" si="27"/>
        <v>3.4285714285714284</v>
      </c>
    </row>
    <row r="383" spans="1:14" s="4" customFormat="1" ht="17.25" hidden="1">
      <c r="A383" s="31" t="s">
        <v>25</v>
      </c>
      <c r="B383" s="58">
        <v>7</v>
      </c>
      <c r="C383" s="58" t="s">
        <v>1</v>
      </c>
      <c r="D383" s="59" t="s">
        <v>34</v>
      </c>
      <c r="E383" s="59"/>
      <c r="F383" s="12">
        <v>1</v>
      </c>
      <c r="G383" s="12">
        <v>6</v>
      </c>
      <c r="H383" s="12">
        <v>4</v>
      </c>
      <c r="I383" s="12">
        <v>0</v>
      </c>
      <c r="J383" s="12">
        <v>0</v>
      </c>
      <c r="K383" s="11">
        <f t="shared" si="30"/>
        <v>11</v>
      </c>
      <c r="L383" s="11">
        <v>26</v>
      </c>
      <c r="M383" s="13">
        <f t="shared" si="31"/>
        <v>0.42307692307692307</v>
      </c>
      <c r="N383" s="254">
        <f t="shared" si="27"/>
        <v>3.7272727272727271</v>
      </c>
    </row>
    <row r="384" spans="1:14" s="4" customFormat="1" ht="17.25" hidden="1">
      <c r="A384" s="31" t="s">
        <v>25</v>
      </c>
      <c r="B384" s="58">
        <v>7</v>
      </c>
      <c r="C384" s="58" t="s">
        <v>6</v>
      </c>
      <c r="D384" s="59" t="s">
        <v>33</v>
      </c>
      <c r="E384" s="59"/>
      <c r="F384" s="12">
        <v>1</v>
      </c>
      <c r="G384" s="12">
        <v>7</v>
      </c>
      <c r="H384" s="12">
        <v>2</v>
      </c>
      <c r="I384" s="12">
        <v>1</v>
      </c>
      <c r="J384" s="12">
        <v>0</v>
      </c>
      <c r="K384" s="11">
        <f t="shared" si="30"/>
        <v>11</v>
      </c>
      <c r="L384" s="11">
        <v>26</v>
      </c>
      <c r="M384" s="13">
        <f t="shared" si="31"/>
        <v>0.42307692307692307</v>
      </c>
      <c r="N384" s="254">
        <f t="shared" si="27"/>
        <v>3.7272727272727271</v>
      </c>
    </row>
    <row r="385" spans="1:14" s="4" customFormat="1" hidden="1">
      <c r="A385" s="31" t="s">
        <v>25</v>
      </c>
      <c r="B385" s="493">
        <v>7</v>
      </c>
      <c r="C385" s="493" t="s">
        <v>7</v>
      </c>
      <c r="D385" s="514" t="s">
        <v>35</v>
      </c>
      <c r="E385" s="24"/>
      <c r="F385" s="495">
        <v>1</v>
      </c>
      <c r="G385" s="495">
        <v>5</v>
      </c>
      <c r="H385" s="495">
        <v>2</v>
      </c>
      <c r="I385" s="495">
        <v>3</v>
      </c>
      <c r="J385" s="495">
        <v>0</v>
      </c>
      <c r="K385" s="496">
        <f t="shared" si="30"/>
        <v>11</v>
      </c>
      <c r="L385" s="496">
        <v>26</v>
      </c>
      <c r="M385" s="452">
        <f t="shared" si="31"/>
        <v>0.42307692307692307</v>
      </c>
      <c r="N385" s="271">
        <f t="shared" si="27"/>
        <v>3.3636363636363638</v>
      </c>
    </row>
    <row r="386" spans="1:14" s="4" customFormat="1" hidden="1">
      <c r="A386" s="31" t="s">
        <v>25</v>
      </c>
      <c r="B386" s="58">
        <v>7</v>
      </c>
      <c r="C386" s="58" t="s">
        <v>8</v>
      </c>
      <c r="D386" s="23" t="s">
        <v>36</v>
      </c>
      <c r="E386" s="23"/>
      <c r="F386" s="12">
        <v>1</v>
      </c>
      <c r="G386" s="12">
        <v>3</v>
      </c>
      <c r="H386" s="12">
        <v>5</v>
      </c>
      <c r="I386" s="12">
        <v>1</v>
      </c>
      <c r="J386" s="12">
        <v>0</v>
      </c>
      <c r="K386" s="11">
        <f t="shared" si="30"/>
        <v>10</v>
      </c>
      <c r="L386" s="11">
        <v>26</v>
      </c>
      <c r="M386" s="13">
        <f t="shared" si="31"/>
        <v>0.38461538461538464</v>
      </c>
      <c r="N386" s="254">
        <f t="shared" si="27"/>
        <v>3.4</v>
      </c>
    </row>
    <row r="387" spans="1:14" s="4" customFormat="1" ht="30" hidden="1">
      <c r="A387" s="31" t="s">
        <v>25</v>
      </c>
      <c r="B387" s="58">
        <v>7</v>
      </c>
      <c r="C387" s="58" t="s">
        <v>9</v>
      </c>
      <c r="D387" s="23" t="s">
        <v>44</v>
      </c>
      <c r="E387" s="23"/>
      <c r="F387" s="12">
        <v>0</v>
      </c>
      <c r="G387" s="12">
        <v>7</v>
      </c>
      <c r="H387" s="12">
        <v>4</v>
      </c>
      <c r="I387" s="12">
        <v>0</v>
      </c>
      <c r="J387" s="12">
        <v>0</v>
      </c>
      <c r="K387" s="11">
        <f t="shared" si="30"/>
        <v>11</v>
      </c>
      <c r="L387" s="11">
        <v>26</v>
      </c>
      <c r="M387" s="13">
        <f t="shared" si="31"/>
        <v>0.42307692307692307</v>
      </c>
      <c r="N387" s="254">
        <f t="shared" si="27"/>
        <v>3.6363636363636362</v>
      </c>
    </row>
    <row r="388" spans="1:14" s="4" customFormat="1" ht="30" hidden="1">
      <c r="A388" s="31" t="s">
        <v>25</v>
      </c>
      <c r="B388" s="58">
        <v>7</v>
      </c>
      <c r="C388" s="58" t="s">
        <v>10</v>
      </c>
      <c r="D388" s="23" t="s">
        <v>37</v>
      </c>
      <c r="E388" s="23"/>
      <c r="F388" s="12">
        <v>0</v>
      </c>
      <c r="G388" s="12">
        <v>7</v>
      </c>
      <c r="H388" s="12">
        <v>4</v>
      </c>
      <c r="I388" s="12">
        <v>0</v>
      </c>
      <c r="J388" s="12">
        <v>0</v>
      </c>
      <c r="K388" s="11">
        <f t="shared" si="30"/>
        <v>11</v>
      </c>
      <c r="L388" s="11">
        <v>26</v>
      </c>
      <c r="M388" s="13">
        <f t="shared" si="31"/>
        <v>0.42307692307692307</v>
      </c>
      <c r="N388" s="254">
        <f t="shared" si="27"/>
        <v>3.6363636363636362</v>
      </c>
    </row>
    <row r="389" spans="1:14" s="4" customFormat="1" hidden="1">
      <c r="A389" s="31" t="s">
        <v>25</v>
      </c>
      <c r="B389" s="58">
        <v>7</v>
      </c>
      <c r="C389" s="58" t="s">
        <v>11</v>
      </c>
      <c r="D389" s="24" t="s">
        <v>39</v>
      </c>
      <c r="E389" s="24"/>
      <c r="F389" s="12">
        <v>2</v>
      </c>
      <c r="G389" s="12">
        <v>6</v>
      </c>
      <c r="H389" s="12">
        <v>3</v>
      </c>
      <c r="I389" s="12">
        <v>0</v>
      </c>
      <c r="J389" s="12">
        <v>0</v>
      </c>
      <c r="K389" s="11">
        <f t="shared" si="30"/>
        <v>11</v>
      </c>
      <c r="L389" s="11">
        <v>26</v>
      </c>
      <c r="M389" s="13">
        <f t="shared" si="31"/>
        <v>0.42307692307692307</v>
      </c>
      <c r="N389" s="254">
        <f t="shared" ref="N389:N395" si="32" xml:space="preserve"> (5*F389+4*G389+3*H389+2*I389+1*J389)/K389</f>
        <v>3.9090909090909092</v>
      </c>
    </row>
    <row r="390" spans="1:14" s="4" customFormat="1" hidden="1">
      <c r="A390" s="31" t="s">
        <v>25</v>
      </c>
      <c r="B390" s="58">
        <v>7</v>
      </c>
      <c r="C390" s="58" t="s">
        <v>12</v>
      </c>
      <c r="D390" s="24" t="s">
        <v>38</v>
      </c>
      <c r="E390" s="24"/>
      <c r="F390" s="12">
        <v>0</v>
      </c>
      <c r="G390" s="12">
        <v>5</v>
      </c>
      <c r="H390" s="12">
        <v>4</v>
      </c>
      <c r="I390" s="12">
        <v>1</v>
      </c>
      <c r="J390" s="12">
        <v>1</v>
      </c>
      <c r="K390" s="11">
        <f t="shared" si="30"/>
        <v>11</v>
      </c>
      <c r="L390" s="11">
        <v>26</v>
      </c>
      <c r="M390" s="13">
        <f t="shared" si="31"/>
        <v>0.42307692307692307</v>
      </c>
      <c r="N390" s="254">
        <f t="shared" si="32"/>
        <v>3.1818181818181817</v>
      </c>
    </row>
    <row r="391" spans="1:14" s="4" customFormat="1" hidden="1">
      <c r="A391" s="31" t="s">
        <v>25</v>
      </c>
      <c r="B391" s="58">
        <v>7</v>
      </c>
      <c r="C391" s="58" t="s">
        <v>13</v>
      </c>
      <c r="D391" s="23" t="s">
        <v>40</v>
      </c>
      <c r="E391" s="23"/>
      <c r="F391" s="12">
        <v>1</v>
      </c>
      <c r="G391" s="12">
        <v>5</v>
      </c>
      <c r="H391" s="12">
        <v>4</v>
      </c>
      <c r="I391" s="12">
        <v>0</v>
      </c>
      <c r="J391" s="12">
        <v>1</v>
      </c>
      <c r="K391" s="11">
        <f t="shared" si="30"/>
        <v>11</v>
      </c>
      <c r="L391" s="11">
        <v>26</v>
      </c>
      <c r="M391" s="13">
        <f t="shared" si="31"/>
        <v>0.42307692307692307</v>
      </c>
      <c r="N391" s="254">
        <f t="shared" si="32"/>
        <v>3.4545454545454546</v>
      </c>
    </row>
    <row r="392" spans="1:14" s="4" customFormat="1" hidden="1">
      <c r="A392" s="31" t="s">
        <v>25</v>
      </c>
      <c r="B392" s="58">
        <v>7</v>
      </c>
      <c r="C392" s="58" t="s">
        <v>15</v>
      </c>
      <c r="D392" s="24" t="s">
        <v>41</v>
      </c>
      <c r="E392" s="24"/>
      <c r="F392" s="12">
        <v>1</v>
      </c>
      <c r="G392" s="12">
        <v>5</v>
      </c>
      <c r="H392" s="12">
        <v>4</v>
      </c>
      <c r="I392" s="12">
        <v>0</v>
      </c>
      <c r="J392" s="12">
        <v>1</v>
      </c>
      <c r="K392" s="11">
        <f>SUM(F392:J392)</f>
        <v>11</v>
      </c>
      <c r="L392" s="11">
        <v>26</v>
      </c>
      <c r="M392" s="13">
        <f>K392/L392</f>
        <v>0.42307692307692307</v>
      </c>
      <c r="N392" s="254">
        <f t="shared" si="32"/>
        <v>3.4545454545454546</v>
      </c>
    </row>
    <row r="393" spans="1:14" s="4" customFormat="1" hidden="1">
      <c r="A393" s="31" t="s">
        <v>25</v>
      </c>
      <c r="B393" s="493">
        <v>7</v>
      </c>
      <c r="C393" s="493" t="s">
        <v>16</v>
      </c>
      <c r="D393" s="494" t="s">
        <v>43</v>
      </c>
      <c r="E393" s="24"/>
      <c r="F393" s="495">
        <v>0</v>
      </c>
      <c r="G393" s="495">
        <v>3</v>
      </c>
      <c r="H393" s="495">
        <v>6</v>
      </c>
      <c r="I393" s="495">
        <v>0</v>
      </c>
      <c r="J393" s="495">
        <v>0</v>
      </c>
      <c r="K393" s="496">
        <f>SUM(F393:J393)</f>
        <v>9</v>
      </c>
      <c r="L393" s="496">
        <v>26</v>
      </c>
      <c r="M393" s="452">
        <f>K393/L393</f>
        <v>0.34615384615384615</v>
      </c>
      <c r="N393" s="271">
        <f t="shared" si="32"/>
        <v>3.3333333333333335</v>
      </c>
    </row>
    <row r="394" spans="1:14" s="4" customFormat="1" hidden="1">
      <c r="A394" s="77" t="s">
        <v>25</v>
      </c>
      <c r="B394" s="78">
        <v>7</v>
      </c>
      <c r="C394" s="78" t="s">
        <v>17</v>
      </c>
      <c r="D394" s="40" t="s">
        <v>45</v>
      </c>
      <c r="E394" s="40"/>
      <c r="F394" s="41">
        <v>4</v>
      </c>
      <c r="G394" s="41">
        <v>0</v>
      </c>
      <c r="H394" s="41">
        <v>5</v>
      </c>
      <c r="I394" s="41">
        <v>1</v>
      </c>
      <c r="J394" s="41">
        <v>1</v>
      </c>
      <c r="K394" s="66">
        <f>SUM(F394:J394)</f>
        <v>11</v>
      </c>
      <c r="L394" s="66">
        <v>26</v>
      </c>
      <c r="M394" s="67">
        <f>K394/L394</f>
        <v>0.42307692307692307</v>
      </c>
      <c r="N394" s="254">
        <f t="shared" si="32"/>
        <v>3.4545454545454546</v>
      </c>
    </row>
    <row r="395" spans="1:14" s="4" customFormat="1" ht="15.75" hidden="1" thickBot="1">
      <c r="A395" s="71" t="s">
        <v>25</v>
      </c>
      <c r="B395" s="72">
        <v>7</v>
      </c>
      <c r="C395" s="72" t="s">
        <v>18</v>
      </c>
      <c r="D395" s="73" t="s">
        <v>46</v>
      </c>
      <c r="E395" s="73"/>
      <c r="F395" s="74">
        <v>6</v>
      </c>
      <c r="G395" s="74">
        <v>0</v>
      </c>
      <c r="H395" s="74">
        <v>4</v>
      </c>
      <c r="I395" s="74">
        <v>1</v>
      </c>
      <c r="J395" s="74">
        <v>0</v>
      </c>
      <c r="K395" s="75">
        <f>SUM(F395:J395)</f>
        <v>11</v>
      </c>
      <c r="L395" s="75">
        <v>26</v>
      </c>
      <c r="M395" s="76">
        <f>K395/L395</f>
        <v>0.42307692307692307</v>
      </c>
      <c r="N395" s="254">
        <f t="shared" si="32"/>
        <v>4</v>
      </c>
    </row>
    <row r="400" spans="1:14" s="18" customFormat="1" ht="19.5" thickBot="1">
      <c r="A400" s="79" t="s">
        <v>49</v>
      </c>
      <c r="B400" s="17"/>
      <c r="C400" s="17"/>
      <c r="D400" s="1"/>
      <c r="J400" s="19"/>
      <c r="K400" s="19"/>
      <c r="L400" s="19"/>
      <c r="M400" s="19"/>
      <c r="N400" s="19"/>
    </row>
    <row r="401" spans="1:14" s="7" customFormat="1" ht="32.25" thickBot="1">
      <c r="A401" s="34" t="s">
        <v>23</v>
      </c>
      <c r="B401" s="35" t="s">
        <v>24</v>
      </c>
      <c r="C401" s="45" t="s">
        <v>2</v>
      </c>
      <c r="D401" s="124" t="s">
        <v>14</v>
      </c>
      <c r="E401" s="84" t="s">
        <v>19</v>
      </c>
      <c r="F401" s="20" t="s">
        <v>20</v>
      </c>
      <c r="G401" s="20" t="s">
        <v>3</v>
      </c>
      <c r="H401" s="20" t="s">
        <v>243</v>
      </c>
      <c r="I401" s="20" t="s">
        <v>5</v>
      </c>
      <c r="J401" s="123" t="s">
        <v>21</v>
      </c>
    </row>
    <row r="402" spans="1:14" s="4" customFormat="1" ht="15.75" hidden="1" thickBot="1">
      <c r="A402" s="119" t="s">
        <v>54</v>
      </c>
      <c r="B402" s="60">
        <v>1</v>
      </c>
      <c r="C402" s="60" t="s">
        <v>0</v>
      </c>
      <c r="D402" s="25" t="s">
        <v>32</v>
      </c>
      <c r="E402" s="9">
        <v>0</v>
      </c>
      <c r="F402" s="9">
        <v>5</v>
      </c>
      <c r="G402" s="8">
        <f t="shared" ref="G402:G443" si="33">SUM(E402:F402)</f>
        <v>5</v>
      </c>
      <c r="H402" s="8">
        <v>32</v>
      </c>
      <c r="I402" s="10">
        <f t="shared" ref="I402:I443" si="34">G402/H402</f>
        <v>0.15625</v>
      </c>
      <c r="J402" s="49"/>
      <c r="K402" s="68" t="s">
        <v>47</v>
      </c>
      <c r="L402" s="68" t="s">
        <v>48</v>
      </c>
      <c r="M402" s="68"/>
      <c r="N402" s="68"/>
    </row>
    <row r="403" spans="1:14" s="4" customFormat="1" ht="15.75" hidden="1" thickBot="1">
      <c r="A403" s="120" t="s">
        <v>54</v>
      </c>
      <c r="B403" s="58">
        <v>1</v>
      </c>
      <c r="C403" s="58" t="s">
        <v>8</v>
      </c>
      <c r="D403" s="23" t="s">
        <v>36</v>
      </c>
      <c r="E403" s="12">
        <v>0</v>
      </c>
      <c r="F403" s="12">
        <v>1</v>
      </c>
      <c r="G403" s="11">
        <f t="shared" si="33"/>
        <v>1</v>
      </c>
      <c r="H403" s="11">
        <v>32</v>
      </c>
      <c r="I403" s="13">
        <f t="shared" si="34"/>
        <v>3.125E-2</v>
      </c>
      <c r="J403" s="50"/>
    </row>
    <row r="404" spans="1:14" s="4" customFormat="1" ht="15.75" hidden="1" thickBot="1">
      <c r="A404" s="121" t="s">
        <v>54</v>
      </c>
      <c r="B404" s="62">
        <v>1</v>
      </c>
      <c r="C404" s="62" t="s">
        <v>16</v>
      </c>
      <c r="D404" s="70" t="s">
        <v>43</v>
      </c>
      <c r="E404" s="14">
        <v>1</v>
      </c>
      <c r="F404" s="14">
        <v>10</v>
      </c>
      <c r="G404" s="15">
        <f t="shared" si="33"/>
        <v>11</v>
      </c>
      <c r="H404" s="15">
        <v>32</v>
      </c>
      <c r="I404" s="16">
        <f t="shared" si="34"/>
        <v>0.34375</v>
      </c>
      <c r="J404" s="52"/>
    </row>
    <row r="405" spans="1:14" s="4" customFormat="1" ht="15.75" hidden="1" thickBot="1">
      <c r="A405" s="48" t="s">
        <v>53</v>
      </c>
      <c r="B405" s="53">
        <v>1</v>
      </c>
      <c r="C405" s="28" t="s">
        <v>0</v>
      </c>
      <c r="D405" s="80" t="s">
        <v>32</v>
      </c>
      <c r="E405" s="48">
        <v>0</v>
      </c>
      <c r="F405" s="9">
        <v>1</v>
      </c>
      <c r="G405" s="8">
        <f t="shared" si="33"/>
        <v>1</v>
      </c>
      <c r="H405" s="8">
        <v>22</v>
      </c>
      <c r="I405" s="10">
        <f t="shared" si="34"/>
        <v>4.5454545454545456E-2</v>
      </c>
      <c r="J405" s="49"/>
      <c r="K405" s="68" t="s">
        <v>47</v>
      </c>
      <c r="L405" s="68" t="s">
        <v>48</v>
      </c>
      <c r="M405" s="68"/>
      <c r="N405" s="68"/>
    </row>
    <row r="406" spans="1:14" s="4" customFormat="1" ht="15.75" hidden="1" thickBot="1">
      <c r="A406" s="31" t="s">
        <v>53</v>
      </c>
      <c r="B406" s="47">
        <v>1</v>
      </c>
      <c r="C406" s="29" t="s">
        <v>8</v>
      </c>
      <c r="D406" s="81" t="s">
        <v>36</v>
      </c>
      <c r="E406" s="31">
        <v>0</v>
      </c>
      <c r="F406" s="12">
        <v>0</v>
      </c>
      <c r="G406" s="11">
        <f t="shared" si="33"/>
        <v>0</v>
      </c>
      <c r="H406" s="11">
        <v>22</v>
      </c>
      <c r="I406" s="13">
        <f t="shared" si="34"/>
        <v>0</v>
      </c>
      <c r="J406" s="50"/>
    </row>
    <row r="407" spans="1:14" s="4" customFormat="1" ht="15.75" hidden="1" thickBot="1">
      <c r="A407" s="32" t="s">
        <v>53</v>
      </c>
      <c r="B407" s="54">
        <v>1</v>
      </c>
      <c r="C407" s="30" t="s">
        <v>16</v>
      </c>
      <c r="D407" s="82" t="s">
        <v>43</v>
      </c>
      <c r="E407" s="32">
        <v>0</v>
      </c>
      <c r="F407" s="14">
        <v>1</v>
      </c>
      <c r="G407" s="15">
        <f t="shared" si="33"/>
        <v>1</v>
      </c>
      <c r="H407" s="15">
        <v>22</v>
      </c>
      <c r="I407" s="16">
        <f t="shared" si="34"/>
        <v>4.5454545454545456E-2</v>
      </c>
      <c r="J407" s="52"/>
    </row>
    <row r="408" spans="1:14" s="4" customFormat="1" ht="15.75" hidden="1" thickBot="1">
      <c r="A408" s="33" t="s">
        <v>53</v>
      </c>
      <c r="B408" s="53">
        <v>2</v>
      </c>
      <c r="C408" s="28" t="s">
        <v>0</v>
      </c>
      <c r="D408" s="80" t="s">
        <v>32</v>
      </c>
      <c r="E408" s="48">
        <v>0</v>
      </c>
      <c r="F408" s="9">
        <v>1</v>
      </c>
      <c r="G408" s="11">
        <f t="shared" si="33"/>
        <v>1</v>
      </c>
      <c r="H408" s="8">
        <v>10</v>
      </c>
      <c r="I408" s="10">
        <f t="shared" si="34"/>
        <v>0.1</v>
      </c>
      <c r="J408" s="49"/>
      <c r="K408" s="68" t="s">
        <v>47</v>
      </c>
      <c r="L408" s="68" t="s">
        <v>48</v>
      </c>
      <c r="M408" s="68"/>
      <c r="N408" s="68"/>
    </row>
    <row r="409" spans="1:14" s="4" customFormat="1" ht="15.75" hidden="1" thickBot="1">
      <c r="A409" s="31" t="s">
        <v>53</v>
      </c>
      <c r="B409" s="47">
        <v>2</v>
      </c>
      <c r="C409" s="29" t="s">
        <v>8</v>
      </c>
      <c r="D409" s="81" t="s">
        <v>36</v>
      </c>
      <c r="E409" s="31">
        <v>0</v>
      </c>
      <c r="F409" s="12">
        <v>1</v>
      </c>
      <c r="G409" s="11">
        <f t="shared" si="33"/>
        <v>1</v>
      </c>
      <c r="H409" s="11">
        <v>10</v>
      </c>
      <c r="I409" s="13">
        <f t="shared" si="34"/>
        <v>0.1</v>
      </c>
      <c r="J409" s="50"/>
    </row>
    <row r="410" spans="1:14" s="4" customFormat="1" ht="15.75" hidden="1" thickBot="1">
      <c r="A410" s="32" t="s">
        <v>53</v>
      </c>
      <c r="B410" s="54">
        <v>2</v>
      </c>
      <c r="C410" s="30" t="s">
        <v>16</v>
      </c>
      <c r="D410" s="82" t="s">
        <v>43</v>
      </c>
      <c r="E410" s="32">
        <v>0</v>
      </c>
      <c r="F410" s="14">
        <v>1</v>
      </c>
      <c r="G410" s="15">
        <f t="shared" si="33"/>
        <v>1</v>
      </c>
      <c r="H410" s="15">
        <v>10</v>
      </c>
      <c r="I410" s="16">
        <f t="shared" si="34"/>
        <v>0.1</v>
      </c>
      <c r="J410" s="52"/>
    </row>
    <row r="411" spans="1:14" s="4" customFormat="1" ht="15.75" hidden="1" thickBot="1">
      <c r="A411" s="33" t="s">
        <v>53</v>
      </c>
      <c r="B411" s="53">
        <v>3</v>
      </c>
      <c r="C411" s="28" t="s">
        <v>0</v>
      </c>
      <c r="D411" s="80" t="s">
        <v>32</v>
      </c>
      <c r="E411" s="48">
        <v>0</v>
      </c>
      <c r="F411" s="9">
        <v>0</v>
      </c>
      <c r="G411" s="11">
        <f t="shared" si="33"/>
        <v>0</v>
      </c>
      <c r="H411" s="8">
        <v>12</v>
      </c>
      <c r="I411" s="10">
        <f t="shared" si="34"/>
        <v>0</v>
      </c>
      <c r="J411" s="49"/>
      <c r="K411" s="68" t="s">
        <v>47</v>
      </c>
      <c r="L411" s="68" t="s">
        <v>48</v>
      </c>
      <c r="M411" s="68"/>
      <c r="N411" s="68"/>
    </row>
    <row r="412" spans="1:14" s="4" customFormat="1" ht="15.75" hidden="1" thickBot="1">
      <c r="A412" s="31" t="s">
        <v>53</v>
      </c>
      <c r="B412" s="47">
        <v>3</v>
      </c>
      <c r="C412" s="29" t="s">
        <v>8</v>
      </c>
      <c r="D412" s="81" t="s">
        <v>36</v>
      </c>
      <c r="E412" s="31">
        <v>0</v>
      </c>
      <c r="F412" s="12">
        <v>0</v>
      </c>
      <c r="G412" s="11">
        <f t="shared" si="33"/>
        <v>0</v>
      </c>
      <c r="H412" s="11">
        <v>12</v>
      </c>
      <c r="I412" s="13">
        <f t="shared" si="34"/>
        <v>0</v>
      </c>
      <c r="J412" s="50"/>
    </row>
    <row r="413" spans="1:14" s="4" customFormat="1" ht="15.75" hidden="1" thickBot="1">
      <c r="A413" s="32" t="s">
        <v>53</v>
      </c>
      <c r="B413" s="54">
        <v>3</v>
      </c>
      <c r="C413" s="30" t="s">
        <v>16</v>
      </c>
      <c r="D413" s="82" t="s">
        <v>43</v>
      </c>
      <c r="E413" s="32">
        <v>0</v>
      </c>
      <c r="F413" s="14">
        <v>0</v>
      </c>
      <c r="G413" s="15">
        <f t="shared" si="33"/>
        <v>0</v>
      </c>
      <c r="H413" s="15">
        <v>12</v>
      </c>
      <c r="I413" s="16">
        <f t="shared" si="34"/>
        <v>0</v>
      </c>
      <c r="J413" s="52"/>
    </row>
    <row r="414" spans="1:14" s="4" customFormat="1" ht="15.75" hidden="1" thickBot="1">
      <c r="A414" s="33" t="s">
        <v>53</v>
      </c>
      <c r="B414" s="53">
        <v>4</v>
      </c>
      <c r="C414" s="28" t="s">
        <v>0</v>
      </c>
      <c r="D414" s="80" t="s">
        <v>32</v>
      </c>
      <c r="E414" s="48">
        <v>0</v>
      </c>
      <c r="F414" s="9">
        <v>2</v>
      </c>
      <c r="G414" s="11">
        <f t="shared" si="33"/>
        <v>2</v>
      </c>
      <c r="H414" s="8">
        <v>9</v>
      </c>
      <c r="I414" s="10">
        <f t="shared" si="34"/>
        <v>0.22222222222222221</v>
      </c>
      <c r="J414" s="49"/>
      <c r="K414" s="68" t="s">
        <v>47</v>
      </c>
      <c r="L414" s="68" t="s">
        <v>48</v>
      </c>
      <c r="M414" s="68"/>
      <c r="N414" s="68"/>
    </row>
    <row r="415" spans="1:14" s="4" customFormat="1" ht="15.75" hidden="1" thickBot="1">
      <c r="A415" s="31" t="s">
        <v>53</v>
      </c>
      <c r="B415" s="47">
        <v>4</v>
      </c>
      <c r="C415" s="29" t="s">
        <v>8</v>
      </c>
      <c r="D415" s="81" t="s">
        <v>36</v>
      </c>
      <c r="E415" s="31">
        <v>0</v>
      </c>
      <c r="F415" s="12">
        <v>1</v>
      </c>
      <c r="G415" s="11">
        <f t="shared" si="33"/>
        <v>1</v>
      </c>
      <c r="H415" s="11">
        <v>9</v>
      </c>
      <c r="I415" s="13">
        <f t="shared" si="34"/>
        <v>0.1111111111111111</v>
      </c>
      <c r="J415" s="50"/>
    </row>
    <row r="416" spans="1:14" s="4" customFormat="1" ht="15.75" hidden="1" thickBot="1">
      <c r="A416" s="32" t="s">
        <v>53</v>
      </c>
      <c r="B416" s="54">
        <v>4</v>
      </c>
      <c r="C416" s="30" t="s">
        <v>16</v>
      </c>
      <c r="D416" s="82" t="s">
        <v>43</v>
      </c>
      <c r="E416" s="32">
        <v>0</v>
      </c>
      <c r="F416" s="14">
        <v>1</v>
      </c>
      <c r="G416" s="15">
        <f t="shared" si="33"/>
        <v>1</v>
      </c>
      <c r="H416" s="15">
        <v>9</v>
      </c>
      <c r="I416" s="16">
        <f t="shared" si="34"/>
        <v>0.1111111111111111</v>
      </c>
      <c r="J416" s="52"/>
    </row>
    <row r="417" spans="1:14" s="4" customFormat="1" ht="15.75" hidden="1" thickBot="1">
      <c r="A417" s="33" t="s">
        <v>53</v>
      </c>
      <c r="B417" s="53">
        <v>5</v>
      </c>
      <c r="C417" s="28" t="s">
        <v>0</v>
      </c>
      <c r="D417" s="25" t="s">
        <v>32</v>
      </c>
      <c r="E417" s="43">
        <v>1</v>
      </c>
      <c r="F417" s="43">
        <v>6</v>
      </c>
      <c r="G417" s="21">
        <f t="shared" si="33"/>
        <v>7</v>
      </c>
      <c r="H417" s="21">
        <v>43</v>
      </c>
      <c r="I417" s="44">
        <f t="shared" si="34"/>
        <v>0.16279069767441862</v>
      </c>
      <c r="J417" s="83"/>
      <c r="K417" s="68" t="s">
        <v>47</v>
      </c>
      <c r="L417" s="68" t="s">
        <v>48</v>
      </c>
      <c r="M417" s="68"/>
      <c r="N417" s="68"/>
    </row>
    <row r="418" spans="1:14" s="4" customFormat="1" ht="15.75" hidden="1" thickBot="1">
      <c r="A418" s="31" t="s">
        <v>53</v>
      </c>
      <c r="B418" s="47">
        <v>5</v>
      </c>
      <c r="C418" s="29" t="s">
        <v>8</v>
      </c>
      <c r="D418" s="23" t="s">
        <v>36</v>
      </c>
      <c r="E418" s="12">
        <v>0</v>
      </c>
      <c r="F418" s="12">
        <v>3</v>
      </c>
      <c r="G418" s="21">
        <f t="shared" si="33"/>
        <v>3</v>
      </c>
      <c r="H418" s="11">
        <v>43</v>
      </c>
      <c r="I418" s="13">
        <f t="shared" si="34"/>
        <v>6.9767441860465115E-2</v>
      </c>
      <c r="J418" s="50"/>
    </row>
    <row r="419" spans="1:14" s="4" customFormat="1" ht="15.75" hidden="1" thickBot="1">
      <c r="A419" s="32" t="s">
        <v>53</v>
      </c>
      <c r="B419" s="54">
        <v>5</v>
      </c>
      <c r="C419" s="30" t="s">
        <v>16</v>
      </c>
      <c r="D419" s="70" t="s">
        <v>43</v>
      </c>
      <c r="E419" s="14">
        <v>1</v>
      </c>
      <c r="F419" s="14">
        <v>7</v>
      </c>
      <c r="G419" s="22">
        <f t="shared" si="33"/>
        <v>8</v>
      </c>
      <c r="H419" s="15">
        <v>43</v>
      </c>
      <c r="I419" s="16">
        <f t="shared" si="34"/>
        <v>0.18604651162790697</v>
      </c>
      <c r="J419" s="52"/>
    </row>
    <row r="420" spans="1:14" s="4" customFormat="1" ht="15.75" hidden="1" thickBot="1">
      <c r="A420" s="33" t="s">
        <v>53</v>
      </c>
      <c r="B420" s="53">
        <v>6</v>
      </c>
      <c r="C420" s="28" t="s">
        <v>0</v>
      </c>
      <c r="D420" s="25" t="s">
        <v>32</v>
      </c>
      <c r="E420" s="9">
        <v>0</v>
      </c>
      <c r="F420" s="9">
        <v>1</v>
      </c>
      <c r="G420" s="8">
        <f t="shared" si="33"/>
        <v>1</v>
      </c>
      <c r="H420" s="8">
        <v>10</v>
      </c>
      <c r="I420" s="10">
        <f t="shared" si="34"/>
        <v>0.1</v>
      </c>
      <c r="J420" s="49"/>
      <c r="K420" s="68" t="s">
        <v>47</v>
      </c>
      <c r="L420" s="68" t="s">
        <v>48</v>
      </c>
      <c r="M420" s="68"/>
      <c r="N420" s="68"/>
    </row>
    <row r="421" spans="1:14" s="4" customFormat="1" ht="15.75" hidden="1" thickBot="1">
      <c r="A421" s="31" t="s">
        <v>53</v>
      </c>
      <c r="B421" s="47">
        <v>6</v>
      </c>
      <c r="C421" s="29" t="s">
        <v>8</v>
      </c>
      <c r="D421" s="23" t="s">
        <v>36</v>
      </c>
      <c r="E421" s="12">
        <v>1</v>
      </c>
      <c r="F421" s="12">
        <v>1</v>
      </c>
      <c r="G421" s="21">
        <f t="shared" si="33"/>
        <v>2</v>
      </c>
      <c r="H421" s="11">
        <v>10</v>
      </c>
      <c r="I421" s="13">
        <f t="shared" si="34"/>
        <v>0.2</v>
      </c>
      <c r="J421" s="50"/>
    </row>
    <row r="422" spans="1:14" s="4" customFormat="1" ht="15.75" hidden="1" thickBot="1">
      <c r="A422" s="32" t="s">
        <v>53</v>
      </c>
      <c r="B422" s="54">
        <v>6</v>
      </c>
      <c r="C422" s="30" t="s">
        <v>16</v>
      </c>
      <c r="D422" s="70" t="s">
        <v>43</v>
      </c>
      <c r="E422" s="14">
        <v>0</v>
      </c>
      <c r="F422" s="14">
        <v>2</v>
      </c>
      <c r="G422" s="22">
        <f t="shared" si="33"/>
        <v>2</v>
      </c>
      <c r="H422" s="15">
        <v>10</v>
      </c>
      <c r="I422" s="16">
        <f t="shared" si="34"/>
        <v>0.2</v>
      </c>
      <c r="J422" s="52"/>
    </row>
    <row r="423" spans="1:14" s="4" customFormat="1" ht="15.75" hidden="1" thickBot="1">
      <c r="A423" s="33" t="s">
        <v>53</v>
      </c>
      <c r="B423" s="53">
        <v>7</v>
      </c>
      <c r="C423" s="28" t="s">
        <v>0</v>
      </c>
      <c r="D423" s="25" t="s">
        <v>32</v>
      </c>
      <c r="E423" s="9">
        <v>0</v>
      </c>
      <c r="F423" s="9">
        <v>0</v>
      </c>
      <c r="G423" s="8">
        <f t="shared" si="33"/>
        <v>0</v>
      </c>
      <c r="H423" s="8">
        <v>3</v>
      </c>
      <c r="I423" s="10">
        <f t="shared" si="34"/>
        <v>0</v>
      </c>
      <c r="J423" s="49"/>
    </row>
    <row r="424" spans="1:14" s="4" customFormat="1" ht="15.75" hidden="1" thickBot="1">
      <c r="A424" s="31" t="s">
        <v>53</v>
      </c>
      <c r="B424" s="47">
        <v>7</v>
      </c>
      <c r="C424" s="29" t="s">
        <v>8</v>
      </c>
      <c r="D424" s="23" t="s">
        <v>36</v>
      </c>
      <c r="E424" s="12">
        <v>0</v>
      </c>
      <c r="F424" s="12">
        <v>0</v>
      </c>
      <c r="G424" s="21">
        <f t="shared" si="33"/>
        <v>0</v>
      </c>
      <c r="H424" s="11">
        <v>3</v>
      </c>
      <c r="I424" s="13">
        <f t="shared" si="34"/>
        <v>0</v>
      </c>
      <c r="J424" s="50"/>
    </row>
    <row r="425" spans="1:14" s="4" customFormat="1" ht="15.75" hidden="1" thickBot="1">
      <c r="A425" s="32" t="s">
        <v>53</v>
      </c>
      <c r="B425" s="54">
        <v>7</v>
      </c>
      <c r="C425" s="30" t="s">
        <v>16</v>
      </c>
      <c r="D425" s="70" t="s">
        <v>43</v>
      </c>
      <c r="E425" s="14">
        <v>0</v>
      </c>
      <c r="F425" s="14">
        <v>0</v>
      </c>
      <c r="G425" s="22">
        <f t="shared" si="33"/>
        <v>0</v>
      </c>
      <c r="H425" s="15">
        <v>3</v>
      </c>
      <c r="I425" s="16">
        <f t="shared" si="34"/>
        <v>0</v>
      </c>
      <c r="J425" s="52"/>
    </row>
    <row r="426" spans="1:14" s="4" customFormat="1" ht="15.75" hidden="1" thickBot="1">
      <c r="A426" s="33" t="s">
        <v>52</v>
      </c>
      <c r="B426" s="47">
        <v>1</v>
      </c>
      <c r="C426" s="42" t="s">
        <v>0</v>
      </c>
      <c r="D426" s="122" t="s">
        <v>32</v>
      </c>
      <c r="E426" s="33">
        <v>2</v>
      </c>
      <c r="F426" s="43">
        <v>0</v>
      </c>
      <c r="G426" s="21">
        <f t="shared" si="33"/>
        <v>2</v>
      </c>
      <c r="H426" s="21">
        <v>10</v>
      </c>
      <c r="I426" s="44">
        <f t="shared" si="34"/>
        <v>0.2</v>
      </c>
      <c r="J426" s="83"/>
      <c r="K426" s="68" t="s">
        <v>47</v>
      </c>
      <c r="L426" s="68" t="s">
        <v>48</v>
      </c>
      <c r="M426" s="68"/>
      <c r="N426" s="68"/>
    </row>
    <row r="427" spans="1:14" s="4" customFormat="1" ht="15.75" hidden="1" thickBot="1">
      <c r="A427" s="31" t="s">
        <v>52</v>
      </c>
      <c r="B427" s="47">
        <v>1</v>
      </c>
      <c r="C427" s="29" t="s">
        <v>8</v>
      </c>
      <c r="D427" s="81" t="s">
        <v>36</v>
      </c>
      <c r="E427" s="31">
        <v>2</v>
      </c>
      <c r="F427" s="12">
        <v>1</v>
      </c>
      <c r="G427" s="11">
        <f t="shared" si="33"/>
        <v>3</v>
      </c>
      <c r="H427" s="11">
        <v>10</v>
      </c>
      <c r="I427" s="13">
        <f t="shared" si="34"/>
        <v>0.3</v>
      </c>
      <c r="J427" s="50"/>
    </row>
    <row r="428" spans="1:14" s="4" customFormat="1" ht="15.75" hidden="1" thickBot="1">
      <c r="A428" s="32" t="s">
        <v>52</v>
      </c>
      <c r="B428" s="54">
        <v>1</v>
      </c>
      <c r="C428" s="30" t="s">
        <v>16</v>
      </c>
      <c r="D428" s="82" t="s">
        <v>43</v>
      </c>
      <c r="E428" s="32"/>
      <c r="F428" s="14"/>
      <c r="G428" s="15">
        <f t="shared" si="33"/>
        <v>0</v>
      </c>
      <c r="H428" s="15">
        <v>10</v>
      </c>
      <c r="I428" s="16">
        <f t="shared" si="34"/>
        <v>0</v>
      </c>
      <c r="J428" s="52"/>
    </row>
    <row r="429" spans="1:14" s="4" customFormat="1" ht="15.75" hidden="1" thickBot="1">
      <c r="A429" s="31" t="s">
        <v>52</v>
      </c>
      <c r="B429" s="53">
        <v>2</v>
      </c>
      <c r="C429" s="28" t="s">
        <v>0</v>
      </c>
      <c r="D429" s="80" t="s">
        <v>32</v>
      </c>
      <c r="E429" s="48">
        <v>0</v>
      </c>
      <c r="F429" s="9">
        <v>7</v>
      </c>
      <c r="G429" s="11">
        <f t="shared" si="33"/>
        <v>7</v>
      </c>
      <c r="H429" s="8">
        <v>19</v>
      </c>
      <c r="I429" s="10">
        <f t="shared" si="34"/>
        <v>0.36842105263157893</v>
      </c>
      <c r="J429" s="49"/>
      <c r="K429" s="68" t="s">
        <v>47</v>
      </c>
      <c r="L429" s="68" t="s">
        <v>48</v>
      </c>
      <c r="M429" s="68"/>
      <c r="N429" s="68"/>
    </row>
    <row r="430" spans="1:14" s="4" customFormat="1" ht="15.75" hidden="1" thickBot="1">
      <c r="A430" s="31" t="s">
        <v>52</v>
      </c>
      <c r="B430" s="47">
        <v>2</v>
      </c>
      <c r="C430" s="29" t="s">
        <v>8</v>
      </c>
      <c r="D430" s="81" t="s">
        <v>36</v>
      </c>
      <c r="E430" s="31">
        <v>1</v>
      </c>
      <c r="F430" s="12">
        <v>1</v>
      </c>
      <c r="G430" s="11">
        <f t="shared" si="33"/>
        <v>2</v>
      </c>
      <c r="H430" s="11">
        <v>19</v>
      </c>
      <c r="I430" s="13">
        <f t="shared" si="34"/>
        <v>0.10526315789473684</v>
      </c>
      <c r="J430" s="50"/>
    </row>
    <row r="431" spans="1:14" s="4" customFormat="1" ht="15.75" hidden="1" thickBot="1">
      <c r="A431" s="32" t="s">
        <v>52</v>
      </c>
      <c r="B431" s="54">
        <v>2</v>
      </c>
      <c r="C431" s="30" t="s">
        <v>16</v>
      </c>
      <c r="D431" s="82" t="s">
        <v>43</v>
      </c>
      <c r="E431" s="32">
        <v>2</v>
      </c>
      <c r="F431" s="14">
        <v>7</v>
      </c>
      <c r="G431" s="15">
        <f t="shared" si="33"/>
        <v>9</v>
      </c>
      <c r="H431" s="15">
        <v>19</v>
      </c>
      <c r="I431" s="16">
        <f t="shared" si="34"/>
        <v>0.47368421052631576</v>
      </c>
      <c r="J431" s="52"/>
    </row>
    <row r="432" spans="1:14" s="4" customFormat="1" ht="15.75" hidden="1" thickBot="1">
      <c r="A432" s="31" t="s">
        <v>52</v>
      </c>
      <c r="B432" s="53">
        <v>3</v>
      </c>
      <c r="C432" s="28" t="s">
        <v>0</v>
      </c>
      <c r="D432" s="80" t="s">
        <v>32</v>
      </c>
      <c r="E432" s="48">
        <v>0</v>
      </c>
      <c r="F432" s="9">
        <v>3</v>
      </c>
      <c r="G432" s="11">
        <f t="shared" si="33"/>
        <v>3</v>
      </c>
      <c r="H432" s="8">
        <v>20</v>
      </c>
      <c r="I432" s="10">
        <f t="shared" si="34"/>
        <v>0.15</v>
      </c>
      <c r="J432" s="49"/>
      <c r="K432" s="68" t="s">
        <v>47</v>
      </c>
      <c r="L432" s="68" t="s">
        <v>48</v>
      </c>
      <c r="M432" s="68"/>
      <c r="N432" s="68"/>
    </row>
    <row r="433" spans="1:14" s="4" customFormat="1" ht="15.75" hidden="1" thickBot="1">
      <c r="A433" s="31" t="s">
        <v>52</v>
      </c>
      <c r="B433" s="47">
        <v>3</v>
      </c>
      <c r="C433" s="29" t="s">
        <v>8</v>
      </c>
      <c r="D433" s="81" t="s">
        <v>36</v>
      </c>
      <c r="E433" s="31">
        <v>0</v>
      </c>
      <c r="F433" s="12">
        <v>1</v>
      </c>
      <c r="G433" s="11">
        <f t="shared" si="33"/>
        <v>1</v>
      </c>
      <c r="H433" s="11">
        <v>20</v>
      </c>
      <c r="I433" s="13">
        <f t="shared" si="34"/>
        <v>0.05</v>
      </c>
      <c r="J433" s="50"/>
    </row>
    <row r="434" spans="1:14" s="4" customFormat="1" ht="15.75" hidden="1" thickBot="1">
      <c r="A434" s="32" t="s">
        <v>52</v>
      </c>
      <c r="B434" s="54">
        <v>3</v>
      </c>
      <c r="C434" s="30" t="s">
        <v>16</v>
      </c>
      <c r="D434" s="82" t="s">
        <v>43</v>
      </c>
      <c r="E434" s="32">
        <v>2</v>
      </c>
      <c r="F434" s="14">
        <v>4</v>
      </c>
      <c r="G434" s="15">
        <f t="shared" si="33"/>
        <v>6</v>
      </c>
      <c r="H434" s="15">
        <v>20</v>
      </c>
      <c r="I434" s="16">
        <f t="shared" si="34"/>
        <v>0.3</v>
      </c>
      <c r="J434" s="52"/>
    </row>
    <row r="435" spans="1:14" s="4" customFormat="1" ht="15.75" hidden="1" thickBot="1">
      <c r="A435" s="31" t="s">
        <v>52</v>
      </c>
      <c r="B435" s="53">
        <v>4</v>
      </c>
      <c r="C435" s="28" t="s">
        <v>0</v>
      </c>
      <c r="D435" s="80" t="s">
        <v>32</v>
      </c>
      <c r="E435" s="48">
        <v>0</v>
      </c>
      <c r="F435" s="9">
        <v>2</v>
      </c>
      <c r="G435" s="11">
        <f t="shared" si="33"/>
        <v>2</v>
      </c>
      <c r="H435" s="8">
        <v>20</v>
      </c>
      <c r="I435" s="10">
        <f t="shared" si="34"/>
        <v>0.1</v>
      </c>
      <c r="J435" s="49"/>
      <c r="K435" s="68" t="s">
        <v>47</v>
      </c>
      <c r="L435" s="68" t="s">
        <v>48</v>
      </c>
      <c r="M435" s="68"/>
      <c r="N435" s="68"/>
    </row>
    <row r="436" spans="1:14" s="4" customFormat="1" ht="15.75" hidden="1" thickBot="1">
      <c r="A436" s="31" t="s">
        <v>52</v>
      </c>
      <c r="B436" s="47">
        <v>4</v>
      </c>
      <c r="C436" s="29" t="s">
        <v>8</v>
      </c>
      <c r="D436" s="81" t="s">
        <v>36</v>
      </c>
      <c r="E436" s="31">
        <v>0</v>
      </c>
      <c r="F436" s="12">
        <v>0</v>
      </c>
      <c r="G436" s="11">
        <f t="shared" si="33"/>
        <v>0</v>
      </c>
      <c r="H436" s="11">
        <v>20</v>
      </c>
      <c r="I436" s="13">
        <f t="shared" si="34"/>
        <v>0</v>
      </c>
      <c r="J436" s="50"/>
    </row>
    <row r="437" spans="1:14" s="4" customFormat="1" ht="15.75" hidden="1" thickBot="1">
      <c r="A437" s="32" t="s">
        <v>52</v>
      </c>
      <c r="B437" s="54">
        <v>4</v>
      </c>
      <c r="C437" s="30" t="s">
        <v>16</v>
      </c>
      <c r="D437" s="82" t="s">
        <v>43</v>
      </c>
      <c r="E437" s="32">
        <v>0</v>
      </c>
      <c r="F437" s="14">
        <v>3</v>
      </c>
      <c r="G437" s="15">
        <f t="shared" si="33"/>
        <v>3</v>
      </c>
      <c r="H437" s="15">
        <v>20</v>
      </c>
      <c r="I437" s="16">
        <f t="shared" si="34"/>
        <v>0.15</v>
      </c>
      <c r="J437" s="52"/>
    </row>
    <row r="438" spans="1:14" s="4" customFormat="1" ht="15.75" hidden="1" thickBot="1">
      <c r="A438" s="31" t="s">
        <v>52</v>
      </c>
      <c r="B438" s="53">
        <v>5</v>
      </c>
      <c r="C438" s="28" t="s">
        <v>0</v>
      </c>
      <c r="D438" s="25" t="s">
        <v>32</v>
      </c>
      <c r="E438" s="9">
        <v>0</v>
      </c>
      <c r="F438" s="9">
        <v>0</v>
      </c>
      <c r="G438" s="8">
        <f>SUM(E438:F438)</f>
        <v>0</v>
      </c>
      <c r="H438" s="8">
        <v>9</v>
      </c>
      <c r="I438" s="10">
        <f>G438/H438</f>
        <v>0</v>
      </c>
      <c r="J438" s="49"/>
      <c r="K438" s="68" t="s">
        <v>47</v>
      </c>
      <c r="L438" s="68" t="s">
        <v>48</v>
      </c>
      <c r="M438" s="68"/>
      <c r="N438" s="68"/>
    </row>
    <row r="439" spans="1:14" s="4" customFormat="1" ht="15.75" hidden="1" thickBot="1">
      <c r="A439" s="31" t="s">
        <v>52</v>
      </c>
      <c r="B439" s="47">
        <v>5</v>
      </c>
      <c r="C439" s="29" t="s">
        <v>8</v>
      </c>
      <c r="D439" s="23" t="s">
        <v>36</v>
      </c>
      <c r="E439" s="12">
        <v>0</v>
      </c>
      <c r="F439" s="12">
        <v>0</v>
      </c>
      <c r="G439" s="21">
        <f>SUM(E439:F439)</f>
        <v>0</v>
      </c>
      <c r="H439" s="11">
        <v>9</v>
      </c>
      <c r="I439" s="13">
        <f>G439/H439</f>
        <v>0</v>
      </c>
      <c r="J439" s="50"/>
    </row>
    <row r="440" spans="1:14" s="4" customFormat="1" ht="15.75" hidden="1" thickBot="1">
      <c r="A440" s="32" t="s">
        <v>52</v>
      </c>
      <c r="B440" s="54">
        <v>5</v>
      </c>
      <c r="C440" s="30" t="s">
        <v>16</v>
      </c>
      <c r="D440" s="70" t="s">
        <v>43</v>
      </c>
      <c r="E440" s="14">
        <v>0</v>
      </c>
      <c r="F440" s="14">
        <v>0</v>
      </c>
      <c r="G440" s="22">
        <f>SUM(E440:F440)</f>
        <v>0</v>
      </c>
      <c r="H440" s="15">
        <v>9</v>
      </c>
      <c r="I440" s="16">
        <f>G440/H440</f>
        <v>0</v>
      </c>
      <c r="J440" s="52"/>
    </row>
    <row r="441" spans="1:14" s="4" customFormat="1" ht="15.75" hidden="1" thickBot="1">
      <c r="A441" s="31" t="s">
        <v>52</v>
      </c>
      <c r="B441" s="53">
        <v>6</v>
      </c>
      <c r="C441" s="28" t="s">
        <v>0</v>
      </c>
      <c r="D441" s="25" t="s">
        <v>32</v>
      </c>
      <c r="E441" s="9">
        <v>2</v>
      </c>
      <c r="F441" s="9">
        <v>3</v>
      </c>
      <c r="G441" s="8">
        <f t="shared" si="33"/>
        <v>5</v>
      </c>
      <c r="H441" s="8">
        <v>31</v>
      </c>
      <c r="I441" s="10">
        <f t="shared" si="34"/>
        <v>0.16129032258064516</v>
      </c>
      <c r="J441" s="49"/>
      <c r="K441" s="68" t="s">
        <v>47</v>
      </c>
      <c r="L441" s="68" t="s">
        <v>48</v>
      </c>
      <c r="M441" s="68"/>
      <c r="N441" s="68"/>
    </row>
    <row r="442" spans="1:14" s="4" customFormat="1" ht="15.75" hidden="1" thickBot="1">
      <c r="A442" s="31" t="s">
        <v>52</v>
      </c>
      <c r="B442" s="47">
        <v>6</v>
      </c>
      <c r="C442" s="29" t="s">
        <v>8</v>
      </c>
      <c r="D442" s="23" t="s">
        <v>36</v>
      </c>
      <c r="E442" s="12">
        <v>0</v>
      </c>
      <c r="F442" s="12">
        <v>0</v>
      </c>
      <c r="G442" s="21">
        <f t="shared" si="33"/>
        <v>0</v>
      </c>
      <c r="H442" s="11">
        <v>31</v>
      </c>
      <c r="I442" s="13">
        <f t="shared" si="34"/>
        <v>0</v>
      </c>
      <c r="J442" s="50"/>
    </row>
    <row r="443" spans="1:14" s="4" customFormat="1" ht="15.75" hidden="1" thickBot="1">
      <c r="A443" s="32" t="s">
        <v>52</v>
      </c>
      <c r="B443" s="54">
        <v>6</v>
      </c>
      <c r="C443" s="30" t="s">
        <v>16</v>
      </c>
      <c r="D443" s="70" t="s">
        <v>43</v>
      </c>
      <c r="E443" s="14">
        <v>1</v>
      </c>
      <c r="F443" s="14">
        <v>5</v>
      </c>
      <c r="G443" s="22">
        <f t="shared" si="33"/>
        <v>6</v>
      </c>
      <c r="H443" s="15">
        <v>31</v>
      </c>
      <c r="I443" s="16">
        <f t="shared" si="34"/>
        <v>0.19354838709677419</v>
      </c>
      <c r="J443" s="52"/>
    </row>
    <row r="444" spans="1:14" s="4" customFormat="1" ht="15.75" hidden="1" thickBot="1">
      <c r="A444" s="48" t="s">
        <v>50</v>
      </c>
      <c r="B444" s="60">
        <v>1</v>
      </c>
      <c r="C444" s="60" t="s">
        <v>0</v>
      </c>
      <c r="D444" s="25" t="s">
        <v>32</v>
      </c>
      <c r="E444" s="9">
        <v>0</v>
      </c>
      <c r="F444" s="9">
        <v>2</v>
      </c>
      <c r="G444" s="8">
        <f t="shared" ref="G444:G485" si="35">SUM(E444:F444)</f>
        <v>2</v>
      </c>
      <c r="H444" s="8">
        <v>22</v>
      </c>
      <c r="I444" s="10">
        <f t="shared" ref="I444:I485" si="36">G444/H444</f>
        <v>9.0909090909090912E-2</v>
      </c>
      <c r="J444" s="49"/>
      <c r="K444" s="68" t="s">
        <v>47</v>
      </c>
      <c r="L444" s="68" t="s">
        <v>48</v>
      </c>
      <c r="M444" s="68"/>
      <c r="N444" s="68"/>
    </row>
    <row r="445" spans="1:14" s="4" customFormat="1" ht="15.75" hidden="1" thickBot="1">
      <c r="A445" s="31" t="s">
        <v>50</v>
      </c>
      <c r="B445" s="58">
        <v>1</v>
      </c>
      <c r="C445" s="58" t="s">
        <v>8</v>
      </c>
      <c r="D445" s="23" t="s">
        <v>36</v>
      </c>
      <c r="E445" s="12">
        <v>0</v>
      </c>
      <c r="F445" s="12">
        <v>0</v>
      </c>
      <c r="G445" s="11">
        <f t="shared" si="35"/>
        <v>0</v>
      </c>
      <c r="H445" s="11">
        <v>22</v>
      </c>
      <c r="I445" s="13">
        <f t="shared" si="36"/>
        <v>0</v>
      </c>
      <c r="J445" s="50"/>
    </row>
    <row r="446" spans="1:14" s="4" customFormat="1" ht="15.75" hidden="1" thickBot="1">
      <c r="A446" s="90" t="s">
        <v>50</v>
      </c>
      <c r="B446" s="96">
        <v>1</v>
      </c>
      <c r="C446" s="96" t="s">
        <v>16</v>
      </c>
      <c r="D446" s="97" t="s">
        <v>43</v>
      </c>
      <c r="E446" s="55">
        <v>0</v>
      </c>
      <c r="F446" s="55">
        <v>0</v>
      </c>
      <c r="G446" s="56">
        <f t="shared" si="35"/>
        <v>0</v>
      </c>
      <c r="H446" s="56">
        <v>22</v>
      </c>
      <c r="I446" s="57">
        <f t="shared" si="36"/>
        <v>0</v>
      </c>
      <c r="J446" s="98"/>
    </row>
    <row r="447" spans="1:14" s="4" customFormat="1">
      <c r="A447" s="48" t="s">
        <v>50</v>
      </c>
      <c r="B447" s="60">
        <v>2</v>
      </c>
      <c r="C447" s="60" t="s">
        <v>0</v>
      </c>
      <c r="D447" s="25" t="s">
        <v>32</v>
      </c>
      <c r="E447" s="9">
        <v>0</v>
      </c>
      <c r="F447" s="9">
        <v>4</v>
      </c>
      <c r="G447" s="8">
        <f t="shared" si="35"/>
        <v>4</v>
      </c>
      <c r="H447" s="8">
        <v>10</v>
      </c>
      <c r="I447" s="10">
        <f t="shared" si="36"/>
        <v>0.4</v>
      </c>
      <c r="J447" s="49"/>
      <c r="K447" s="68" t="s">
        <v>47</v>
      </c>
      <c r="L447" s="68" t="s">
        <v>48</v>
      </c>
      <c r="M447" s="68"/>
      <c r="N447" s="68"/>
    </row>
    <row r="448" spans="1:14" s="4" customFormat="1">
      <c r="A448" s="31" t="s">
        <v>50</v>
      </c>
      <c r="B448" s="58">
        <v>2</v>
      </c>
      <c r="C448" s="58" t="s">
        <v>8</v>
      </c>
      <c r="D448" s="23" t="s">
        <v>36</v>
      </c>
      <c r="E448" s="12">
        <v>0</v>
      </c>
      <c r="F448" s="12">
        <v>0</v>
      </c>
      <c r="G448" s="11">
        <f t="shared" si="35"/>
        <v>0</v>
      </c>
      <c r="H448" s="11">
        <v>10</v>
      </c>
      <c r="I448" s="13">
        <f t="shared" si="36"/>
        <v>0</v>
      </c>
      <c r="J448" s="50"/>
    </row>
    <row r="449" spans="1:14" s="4" customFormat="1" ht="15.75" thickBot="1">
      <c r="A449" s="32" t="s">
        <v>50</v>
      </c>
      <c r="B449" s="62">
        <v>2</v>
      </c>
      <c r="C449" s="62" t="s">
        <v>16</v>
      </c>
      <c r="D449" s="70" t="s">
        <v>43</v>
      </c>
      <c r="E449" s="14">
        <v>2</v>
      </c>
      <c r="F449" s="14">
        <v>1</v>
      </c>
      <c r="G449" s="15">
        <f t="shared" si="35"/>
        <v>3</v>
      </c>
      <c r="H449" s="15">
        <v>10</v>
      </c>
      <c r="I449" s="16">
        <f t="shared" si="36"/>
        <v>0.3</v>
      </c>
      <c r="J449" s="52"/>
    </row>
    <row r="450" spans="1:14" s="4" customFormat="1" ht="15.75" hidden="1" thickBot="1">
      <c r="A450" s="33" t="s">
        <v>50</v>
      </c>
      <c r="B450" s="88">
        <v>3</v>
      </c>
      <c r="C450" s="88" t="s">
        <v>0</v>
      </c>
      <c r="D450" s="69" t="s">
        <v>32</v>
      </c>
      <c r="E450" s="43">
        <v>0</v>
      </c>
      <c r="F450" s="43">
        <v>3</v>
      </c>
      <c r="G450" s="21">
        <f t="shared" si="35"/>
        <v>3</v>
      </c>
      <c r="H450" s="21">
        <v>18</v>
      </c>
      <c r="I450" s="44">
        <f t="shared" si="36"/>
        <v>0.16666666666666666</v>
      </c>
      <c r="J450" s="83"/>
      <c r="K450" s="68" t="s">
        <v>47</v>
      </c>
      <c r="L450" s="68" t="s">
        <v>48</v>
      </c>
      <c r="M450" s="68"/>
      <c r="N450" s="68"/>
    </row>
    <row r="451" spans="1:14" s="4" customFormat="1" ht="15.75" hidden="1" thickBot="1">
      <c r="A451" s="31" t="s">
        <v>50</v>
      </c>
      <c r="B451" s="58">
        <v>3</v>
      </c>
      <c r="C451" s="58" t="s">
        <v>8</v>
      </c>
      <c r="D451" s="23" t="s">
        <v>36</v>
      </c>
      <c r="E451" s="12">
        <v>2</v>
      </c>
      <c r="F451" s="12">
        <v>1</v>
      </c>
      <c r="G451" s="11">
        <f t="shared" si="35"/>
        <v>3</v>
      </c>
      <c r="H451" s="11">
        <v>18</v>
      </c>
      <c r="I451" s="13">
        <f t="shared" si="36"/>
        <v>0.16666666666666666</v>
      </c>
      <c r="J451" s="50"/>
    </row>
    <row r="452" spans="1:14" s="4" customFormat="1" ht="15.75" hidden="1" thickBot="1">
      <c r="A452" s="90" t="s">
        <v>50</v>
      </c>
      <c r="B452" s="96">
        <v>3</v>
      </c>
      <c r="C452" s="96" t="s">
        <v>16</v>
      </c>
      <c r="D452" s="97" t="s">
        <v>43</v>
      </c>
      <c r="E452" s="55">
        <v>1</v>
      </c>
      <c r="F452" s="55">
        <v>4</v>
      </c>
      <c r="G452" s="56">
        <f t="shared" si="35"/>
        <v>5</v>
      </c>
      <c r="H452" s="56">
        <v>18</v>
      </c>
      <c r="I452" s="57">
        <f t="shared" si="36"/>
        <v>0.27777777777777779</v>
      </c>
      <c r="J452" s="98"/>
    </row>
    <row r="453" spans="1:14" s="4" customFormat="1">
      <c r="A453" s="48" t="s">
        <v>50</v>
      </c>
      <c r="B453" s="60">
        <v>4</v>
      </c>
      <c r="C453" s="60" t="s">
        <v>0</v>
      </c>
      <c r="D453" s="25" t="s">
        <v>32</v>
      </c>
      <c r="E453" s="9">
        <v>1</v>
      </c>
      <c r="F453" s="9">
        <v>0</v>
      </c>
      <c r="G453" s="8">
        <f t="shared" si="35"/>
        <v>1</v>
      </c>
      <c r="H453" s="8">
        <v>9</v>
      </c>
      <c r="I453" s="10">
        <f t="shared" si="36"/>
        <v>0.1111111111111111</v>
      </c>
      <c r="J453" s="49"/>
      <c r="K453" s="68" t="s">
        <v>47</v>
      </c>
      <c r="L453" s="68" t="s">
        <v>48</v>
      </c>
      <c r="M453" s="68"/>
      <c r="N453" s="68"/>
    </row>
    <row r="454" spans="1:14" s="4" customFormat="1">
      <c r="A454" s="31" t="s">
        <v>50</v>
      </c>
      <c r="B454" s="58">
        <v>4</v>
      </c>
      <c r="C454" s="58" t="s">
        <v>8</v>
      </c>
      <c r="D454" s="23" t="s">
        <v>36</v>
      </c>
      <c r="E454" s="12">
        <v>0</v>
      </c>
      <c r="F454" s="12">
        <v>1</v>
      </c>
      <c r="G454" s="11">
        <f t="shared" si="35"/>
        <v>1</v>
      </c>
      <c r="H454" s="11">
        <v>9</v>
      </c>
      <c r="I454" s="13">
        <f t="shared" si="36"/>
        <v>0.1111111111111111</v>
      </c>
      <c r="J454" s="50"/>
    </row>
    <row r="455" spans="1:14" s="4" customFormat="1" ht="15.75" thickBot="1">
      <c r="A455" s="32" t="s">
        <v>50</v>
      </c>
      <c r="B455" s="62">
        <v>4</v>
      </c>
      <c r="C455" s="62" t="s">
        <v>16</v>
      </c>
      <c r="D455" s="70" t="s">
        <v>43</v>
      </c>
      <c r="E455" s="14">
        <v>0</v>
      </c>
      <c r="F455" s="14">
        <v>1</v>
      </c>
      <c r="G455" s="15">
        <f t="shared" si="35"/>
        <v>1</v>
      </c>
      <c r="H455" s="15">
        <v>9</v>
      </c>
      <c r="I455" s="16">
        <f t="shared" si="36"/>
        <v>0.1111111111111111</v>
      </c>
      <c r="J455" s="52"/>
    </row>
    <row r="456" spans="1:14" s="4" customFormat="1" hidden="1">
      <c r="A456" s="33" t="s">
        <v>50</v>
      </c>
      <c r="B456" s="88">
        <v>5</v>
      </c>
      <c r="C456" s="88" t="s">
        <v>0</v>
      </c>
      <c r="D456" s="69" t="s">
        <v>32</v>
      </c>
      <c r="E456" s="43">
        <v>0</v>
      </c>
      <c r="F456" s="43">
        <v>2</v>
      </c>
      <c r="G456" s="21">
        <f t="shared" si="35"/>
        <v>2</v>
      </c>
      <c r="H456" s="21">
        <v>8</v>
      </c>
      <c r="I456" s="44">
        <f t="shared" si="36"/>
        <v>0.25</v>
      </c>
      <c r="J456" s="83"/>
      <c r="K456" s="68" t="s">
        <v>47</v>
      </c>
      <c r="L456" s="68" t="s">
        <v>48</v>
      </c>
      <c r="M456" s="68"/>
      <c r="N456" s="68"/>
    </row>
    <row r="457" spans="1:14" s="4" customFormat="1" hidden="1">
      <c r="A457" s="31" t="s">
        <v>50</v>
      </c>
      <c r="B457" s="58">
        <v>5</v>
      </c>
      <c r="C457" s="58" t="s">
        <v>8</v>
      </c>
      <c r="D457" s="23" t="s">
        <v>36</v>
      </c>
      <c r="E457" s="12">
        <v>0</v>
      </c>
      <c r="F457" s="12">
        <v>0</v>
      </c>
      <c r="G457" s="11">
        <f t="shared" si="35"/>
        <v>0</v>
      </c>
      <c r="H457" s="11">
        <v>8</v>
      </c>
      <c r="I457" s="13">
        <f t="shared" si="36"/>
        <v>0</v>
      </c>
      <c r="J457" s="50"/>
    </row>
    <row r="458" spans="1:14" s="4" customFormat="1" hidden="1">
      <c r="A458" s="90" t="s">
        <v>50</v>
      </c>
      <c r="B458" s="96">
        <v>5</v>
      </c>
      <c r="C458" s="96" t="s">
        <v>16</v>
      </c>
      <c r="D458" s="97" t="s">
        <v>43</v>
      </c>
      <c r="E458" s="55">
        <v>0</v>
      </c>
      <c r="F458" s="55">
        <v>1</v>
      </c>
      <c r="G458" s="56">
        <f t="shared" si="35"/>
        <v>1</v>
      </c>
      <c r="H458" s="56">
        <v>8</v>
      </c>
      <c r="I458" s="57">
        <f t="shared" si="36"/>
        <v>0.125</v>
      </c>
      <c r="J458" s="98"/>
    </row>
    <row r="459" spans="1:14" s="4" customFormat="1" hidden="1">
      <c r="A459" s="48" t="s">
        <v>50</v>
      </c>
      <c r="B459" s="60">
        <v>6</v>
      </c>
      <c r="C459" s="60" t="s">
        <v>0</v>
      </c>
      <c r="D459" s="25" t="s">
        <v>32</v>
      </c>
      <c r="E459" s="9">
        <v>0</v>
      </c>
      <c r="F459" s="9">
        <v>2</v>
      </c>
      <c r="G459" s="8">
        <f t="shared" si="35"/>
        <v>2</v>
      </c>
      <c r="H459" s="8">
        <v>8</v>
      </c>
      <c r="I459" s="10">
        <f t="shared" si="36"/>
        <v>0.25</v>
      </c>
      <c r="J459" s="49"/>
      <c r="K459" s="68" t="s">
        <v>47</v>
      </c>
      <c r="L459" s="68" t="s">
        <v>48</v>
      </c>
      <c r="M459" s="68"/>
      <c r="N459" s="68"/>
    </row>
    <row r="460" spans="1:14" s="4" customFormat="1" hidden="1">
      <c r="A460" s="31" t="s">
        <v>50</v>
      </c>
      <c r="B460" s="58">
        <v>6</v>
      </c>
      <c r="C460" s="58" t="s">
        <v>8</v>
      </c>
      <c r="D460" s="23" t="s">
        <v>36</v>
      </c>
      <c r="E460" s="12">
        <v>0</v>
      </c>
      <c r="F460" s="12">
        <v>0</v>
      </c>
      <c r="G460" s="11">
        <f t="shared" si="35"/>
        <v>0</v>
      </c>
      <c r="H460" s="11">
        <v>8</v>
      </c>
      <c r="I460" s="13">
        <f t="shared" si="36"/>
        <v>0</v>
      </c>
      <c r="J460" s="50"/>
    </row>
    <row r="461" spans="1:14" s="4" customFormat="1" ht="15.75" hidden="1" thickBot="1">
      <c r="A461" s="32" t="s">
        <v>50</v>
      </c>
      <c r="B461" s="62">
        <v>6</v>
      </c>
      <c r="C461" s="62" t="s">
        <v>16</v>
      </c>
      <c r="D461" s="70" t="s">
        <v>43</v>
      </c>
      <c r="E461" s="14">
        <v>1</v>
      </c>
      <c r="F461" s="14">
        <v>2</v>
      </c>
      <c r="G461" s="15">
        <f t="shared" si="35"/>
        <v>3</v>
      </c>
      <c r="H461" s="15">
        <v>8</v>
      </c>
      <c r="I461" s="16">
        <f t="shared" si="36"/>
        <v>0.375</v>
      </c>
      <c r="J461" s="52"/>
    </row>
    <row r="462" spans="1:14" s="4" customFormat="1" hidden="1">
      <c r="A462" s="33" t="s">
        <v>50</v>
      </c>
      <c r="B462" s="88">
        <v>7</v>
      </c>
      <c r="C462" s="88" t="s">
        <v>0</v>
      </c>
      <c r="D462" s="69" t="s">
        <v>32</v>
      </c>
      <c r="E462" s="43">
        <v>0</v>
      </c>
      <c r="F462" s="43">
        <v>1</v>
      </c>
      <c r="G462" s="21">
        <f t="shared" si="35"/>
        <v>1</v>
      </c>
      <c r="H462" s="21">
        <v>8</v>
      </c>
      <c r="I462" s="44">
        <f t="shared" si="36"/>
        <v>0.125</v>
      </c>
      <c r="J462" s="83"/>
    </row>
    <row r="463" spans="1:14" s="4" customFormat="1" hidden="1">
      <c r="A463" s="31" t="s">
        <v>50</v>
      </c>
      <c r="B463" s="58">
        <v>7</v>
      </c>
      <c r="C463" s="58" t="s">
        <v>8</v>
      </c>
      <c r="D463" s="23" t="s">
        <v>36</v>
      </c>
      <c r="E463" s="12">
        <v>0</v>
      </c>
      <c r="F463" s="12">
        <v>0</v>
      </c>
      <c r="G463" s="11">
        <f t="shared" si="35"/>
        <v>0</v>
      </c>
      <c r="H463" s="11">
        <v>8</v>
      </c>
      <c r="I463" s="13">
        <f t="shared" si="36"/>
        <v>0</v>
      </c>
      <c r="J463" s="50"/>
    </row>
    <row r="464" spans="1:14" s="4" customFormat="1" ht="15.75" hidden="1" thickBot="1">
      <c r="A464" s="32" t="s">
        <v>50</v>
      </c>
      <c r="B464" s="62">
        <v>7</v>
      </c>
      <c r="C464" s="62" t="s">
        <v>16</v>
      </c>
      <c r="D464" s="70" t="s">
        <v>43</v>
      </c>
      <c r="E464" s="14">
        <v>0</v>
      </c>
      <c r="F464" s="14">
        <v>1</v>
      </c>
      <c r="G464" s="15">
        <f t="shared" si="35"/>
        <v>1</v>
      </c>
      <c r="H464" s="15">
        <v>8</v>
      </c>
      <c r="I464" s="16">
        <f t="shared" si="36"/>
        <v>0.125</v>
      </c>
      <c r="J464" s="52"/>
    </row>
    <row r="465" spans="1:14" s="4" customFormat="1" hidden="1">
      <c r="A465" s="48" t="s">
        <v>25</v>
      </c>
      <c r="B465" s="53">
        <v>1</v>
      </c>
      <c r="C465" s="28" t="s">
        <v>0</v>
      </c>
      <c r="D465" s="80" t="s">
        <v>32</v>
      </c>
      <c r="E465" s="48">
        <v>0</v>
      </c>
      <c r="F465" s="9">
        <v>8</v>
      </c>
      <c r="G465" s="11">
        <f t="shared" si="35"/>
        <v>8</v>
      </c>
      <c r="H465" s="8">
        <v>33</v>
      </c>
      <c r="I465" s="10">
        <f t="shared" si="36"/>
        <v>0.24242424242424243</v>
      </c>
      <c r="J465" s="49"/>
      <c r="K465" s="68" t="s">
        <v>47</v>
      </c>
      <c r="L465" s="68" t="s">
        <v>48</v>
      </c>
      <c r="M465" s="68"/>
      <c r="N465" s="68"/>
    </row>
    <row r="466" spans="1:14" s="4" customFormat="1" hidden="1">
      <c r="A466" s="33" t="s">
        <v>25</v>
      </c>
      <c r="B466" s="47">
        <v>1</v>
      </c>
      <c r="C466" s="29" t="s">
        <v>8</v>
      </c>
      <c r="D466" s="81" t="s">
        <v>36</v>
      </c>
      <c r="E466" s="31">
        <v>1</v>
      </c>
      <c r="F466" s="12">
        <v>2</v>
      </c>
      <c r="G466" s="11">
        <f t="shared" si="35"/>
        <v>3</v>
      </c>
      <c r="H466" s="11">
        <v>33</v>
      </c>
      <c r="I466" s="13">
        <f t="shared" si="36"/>
        <v>9.0909090909090912E-2</v>
      </c>
      <c r="J466" s="50"/>
    </row>
    <row r="467" spans="1:14" s="4" customFormat="1" ht="15.75" hidden="1" thickBot="1">
      <c r="A467" s="51" t="s">
        <v>25</v>
      </c>
      <c r="B467" s="54">
        <v>1</v>
      </c>
      <c r="C467" s="30" t="s">
        <v>16</v>
      </c>
      <c r="D467" s="82" t="s">
        <v>43</v>
      </c>
      <c r="E467" s="32">
        <v>2</v>
      </c>
      <c r="F467" s="14">
        <v>6</v>
      </c>
      <c r="G467" s="15">
        <f t="shared" si="35"/>
        <v>8</v>
      </c>
      <c r="H467" s="15">
        <v>33</v>
      </c>
      <c r="I467" s="16">
        <f t="shared" si="36"/>
        <v>0.24242424242424243</v>
      </c>
      <c r="J467" s="52"/>
    </row>
    <row r="468" spans="1:14" s="4" customFormat="1" hidden="1">
      <c r="A468" s="48" t="s">
        <v>25</v>
      </c>
      <c r="B468" s="53">
        <v>2</v>
      </c>
      <c r="C468" s="28" t="s">
        <v>0</v>
      </c>
      <c r="D468" s="80" t="s">
        <v>32</v>
      </c>
      <c r="E468" s="48">
        <v>1</v>
      </c>
      <c r="F468" s="9">
        <v>3</v>
      </c>
      <c r="G468" s="11">
        <f t="shared" si="35"/>
        <v>4</v>
      </c>
      <c r="H468" s="8">
        <v>16</v>
      </c>
      <c r="I468" s="10">
        <f t="shared" si="36"/>
        <v>0.25</v>
      </c>
      <c r="J468" s="49"/>
      <c r="K468" s="68" t="s">
        <v>47</v>
      </c>
      <c r="L468" s="68" t="s">
        <v>48</v>
      </c>
      <c r="M468" s="68"/>
      <c r="N468" s="68"/>
    </row>
    <row r="469" spans="1:14" s="4" customFormat="1" hidden="1">
      <c r="A469" s="33" t="s">
        <v>25</v>
      </c>
      <c r="B469" s="47">
        <v>2</v>
      </c>
      <c r="C469" s="29" t="s">
        <v>8</v>
      </c>
      <c r="D469" s="81" t="s">
        <v>36</v>
      </c>
      <c r="E469" s="31">
        <v>0</v>
      </c>
      <c r="F469" s="12">
        <v>0</v>
      </c>
      <c r="G469" s="11">
        <f t="shared" si="35"/>
        <v>0</v>
      </c>
      <c r="H469" s="11">
        <v>16</v>
      </c>
      <c r="I469" s="13">
        <f t="shared" si="36"/>
        <v>0</v>
      </c>
      <c r="J469" s="50"/>
    </row>
    <row r="470" spans="1:14" s="4" customFormat="1" ht="15.75" hidden="1" thickBot="1">
      <c r="A470" s="51" t="s">
        <v>25</v>
      </c>
      <c r="B470" s="54">
        <v>2</v>
      </c>
      <c r="C470" s="30" t="s">
        <v>16</v>
      </c>
      <c r="D470" s="82" t="s">
        <v>43</v>
      </c>
      <c r="E470" s="32">
        <v>0</v>
      </c>
      <c r="F470" s="14">
        <v>4</v>
      </c>
      <c r="G470" s="15">
        <f t="shared" si="35"/>
        <v>4</v>
      </c>
      <c r="H470" s="15">
        <v>16</v>
      </c>
      <c r="I470" s="16">
        <f t="shared" si="36"/>
        <v>0.25</v>
      </c>
      <c r="J470" s="52"/>
    </row>
    <row r="471" spans="1:14" s="4" customFormat="1" hidden="1">
      <c r="A471" s="48" t="s">
        <v>25</v>
      </c>
      <c r="B471" s="53">
        <v>3</v>
      </c>
      <c r="C471" s="28" t="s">
        <v>0</v>
      </c>
      <c r="D471" s="80" t="s">
        <v>32</v>
      </c>
      <c r="E471" s="48">
        <v>0</v>
      </c>
      <c r="F471" s="9">
        <v>5</v>
      </c>
      <c r="G471" s="11">
        <f t="shared" si="35"/>
        <v>5</v>
      </c>
      <c r="H471" s="8">
        <v>26</v>
      </c>
      <c r="I471" s="10">
        <f t="shared" si="36"/>
        <v>0.19230769230769232</v>
      </c>
      <c r="J471" s="49"/>
      <c r="K471" s="68" t="s">
        <v>47</v>
      </c>
      <c r="L471" s="68" t="s">
        <v>48</v>
      </c>
      <c r="M471" s="68"/>
      <c r="N471" s="68"/>
    </row>
    <row r="472" spans="1:14" s="4" customFormat="1" hidden="1">
      <c r="A472" s="33" t="s">
        <v>25</v>
      </c>
      <c r="B472" s="47">
        <v>3</v>
      </c>
      <c r="C472" s="29" t="s">
        <v>8</v>
      </c>
      <c r="D472" s="81" t="s">
        <v>36</v>
      </c>
      <c r="E472" s="31">
        <v>0</v>
      </c>
      <c r="F472" s="12">
        <v>1</v>
      </c>
      <c r="G472" s="11">
        <f t="shared" si="35"/>
        <v>1</v>
      </c>
      <c r="H472" s="11">
        <v>26</v>
      </c>
      <c r="I472" s="13">
        <f t="shared" si="36"/>
        <v>3.8461538461538464E-2</v>
      </c>
      <c r="J472" s="50"/>
    </row>
    <row r="473" spans="1:14" s="4" customFormat="1" ht="15.75" hidden="1" thickBot="1">
      <c r="A473" s="51" t="s">
        <v>25</v>
      </c>
      <c r="B473" s="54">
        <v>3</v>
      </c>
      <c r="C473" s="30" t="s">
        <v>16</v>
      </c>
      <c r="D473" s="82" t="s">
        <v>43</v>
      </c>
      <c r="E473" s="32">
        <v>1</v>
      </c>
      <c r="F473" s="14">
        <v>3</v>
      </c>
      <c r="G473" s="15">
        <f t="shared" si="35"/>
        <v>4</v>
      </c>
      <c r="H473" s="15">
        <v>26</v>
      </c>
      <c r="I473" s="16">
        <f t="shared" si="36"/>
        <v>0.15384615384615385</v>
      </c>
      <c r="J473" s="52"/>
    </row>
    <row r="474" spans="1:14" s="4" customFormat="1" hidden="1">
      <c r="A474" s="48" t="s">
        <v>25</v>
      </c>
      <c r="B474" s="53">
        <v>4</v>
      </c>
      <c r="C474" s="28" t="s">
        <v>0</v>
      </c>
      <c r="D474" s="80" t="s">
        <v>32</v>
      </c>
      <c r="E474" s="48">
        <v>0</v>
      </c>
      <c r="F474" s="9">
        <v>4</v>
      </c>
      <c r="G474" s="11">
        <f t="shared" si="35"/>
        <v>4</v>
      </c>
      <c r="H474" s="8">
        <v>18</v>
      </c>
      <c r="I474" s="10">
        <f t="shared" si="36"/>
        <v>0.22222222222222221</v>
      </c>
      <c r="J474" s="49"/>
      <c r="K474" s="68" t="s">
        <v>47</v>
      </c>
      <c r="L474" s="68" t="s">
        <v>48</v>
      </c>
      <c r="M474" s="68"/>
      <c r="N474" s="68"/>
    </row>
    <row r="475" spans="1:14" s="4" customFormat="1" hidden="1">
      <c r="A475" s="33" t="s">
        <v>25</v>
      </c>
      <c r="B475" s="47">
        <v>4</v>
      </c>
      <c r="C475" s="29" t="s">
        <v>8</v>
      </c>
      <c r="D475" s="81" t="s">
        <v>36</v>
      </c>
      <c r="E475" s="31">
        <v>0</v>
      </c>
      <c r="F475" s="12">
        <v>0</v>
      </c>
      <c r="G475" s="11">
        <f t="shared" si="35"/>
        <v>0</v>
      </c>
      <c r="H475" s="11">
        <v>18</v>
      </c>
      <c r="I475" s="13">
        <f t="shared" si="36"/>
        <v>0</v>
      </c>
      <c r="J475" s="50"/>
    </row>
    <row r="476" spans="1:14" s="4" customFormat="1" ht="15.75" hidden="1" thickBot="1">
      <c r="A476" s="51" t="s">
        <v>25</v>
      </c>
      <c r="B476" s="54">
        <v>4</v>
      </c>
      <c r="C476" s="30" t="s">
        <v>16</v>
      </c>
      <c r="D476" s="82" t="s">
        <v>43</v>
      </c>
      <c r="E476" s="32">
        <v>1</v>
      </c>
      <c r="F476" s="14">
        <v>3</v>
      </c>
      <c r="G476" s="15">
        <f t="shared" si="35"/>
        <v>4</v>
      </c>
      <c r="H476" s="15">
        <v>18</v>
      </c>
      <c r="I476" s="16">
        <f t="shared" si="36"/>
        <v>0.22222222222222221</v>
      </c>
      <c r="J476" s="52"/>
    </row>
    <row r="477" spans="1:14" s="4" customFormat="1" hidden="1">
      <c r="A477" s="48" t="s">
        <v>25</v>
      </c>
      <c r="B477" s="53">
        <v>5</v>
      </c>
      <c r="C477" s="28" t="s">
        <v>0</v>
      </c>
      <c r="D477" s="25" t="s">
        <v>32</v>
      </c>
      <c r="E477" s="43">
        <v>0</v>
      </c>
      <c r="F477" s="43">
        <v>4</v>
      </c>
      <c r="G477" s="21">
        <f t="shared" si="35"/>
        <v>4</v>
      </c>
      <c r="H477" s="21">
        <v>22</v>
      </c>
      <c r="I477" s="44">
        <f t="shared" si="36"/>
        <v>0.18181818181818182</v>
      </c>
      <c r="J477" s="83"/>
      <c r="K477" s="68" t="s">
        <v>47</v>
      </c>
      <c r="L477" s="68" t="s">
        <v>48</v>
      </c>
      <c r="M477" s="68"/>
      <c r="N477" s="68"/>
    </row>
    <row r="478" spans="1:14" s="4" customFormat="1" hidden="1">
      <c r="A478" s="33" t="s">
        <v>25</v>
      </c>
      <c r="B478" s="47">
        <v>5</v>
      </c>
      <c r="C478" s="29" t="s">
        <v>8</v>
      </c>
      <c r="D478" s="23" t="s">
        <v>36</v>
      </c>
      <c r="E478" s="12">
        <v>0</v>
      </c>
      <c r="F478" s="12">
        <v>3</v>
      </c>
      <c r="G478" s="21">
        <f t="shared" si="35"/>
        <v>3</v>
      </c>
      <c r="H478" s="11">
        <v>22</v>
      </c>
      <c r="I478" s="13">
        <f t="shared" si="36"/>
        <v>0.13636363636363635</v>
      </c>
      <c r="J478" s="50"/>
    </row>
    <row r="479" spans="1:14" s="4" customFormat="1" ht="15.75" hidden="1" thickBot="1">
      <c r="A479" s="51" t="s">
        <v>25</v>
      </c>
      <c r="B479" s="54">
        <v>5</v>
      </c>
      <c r="C479" s="30" t="s">
        <v>16</v>
      </c>
      <c r="D479" s="70" t="s">
        <v>43</v>
      </c>
      <c r="E479" s="14">
        <v>1</v>
      </c>
      <c r="F479" s="14">
        <v>6</v>
      </c>
      <c r="G479" s="22">
        <f t="shared" si="35"/>
        <v>7</v>
      </c>
      <c r="H479" s="15">
        <v>22</v>
      </c>
      <c r="I479" s="16">
        <f t="shared" si="36"/>
        <v>0.31818181818181818</v>
      </c>
      <c r="J479" s="52"/>
    </row>
    <row r="480" spans="1:14" s="4" customFormat="1" hidden="1">
      <c r="A480" s="48" t="s">
        <v>25</v>
      </c>
      <c r="B480" s="53">
        <v>6</v>
      </c>
      <c r="C480" s="28" t="s">
        <v>0</v>
      </c>
      <c r="D480" s="25" t="s">
        <v>32</v>
      </c>
      <c r="E480" s="9">
        <v>2</v>
      </c>
      <c r="F480" s="9">
        <v>8</v>
      </c>
      <c r="G480" s="8">
        <f t="shared" si="35"/>
        <v>10</v>
      </c>
      <c r="H480" s="8">
        <v>44</v>
      </c>
      <c r="I480" s="10">
        <f t="shared" si="36"/>
        <v>0.22727272727272727</v>
      </c>
      <c r="J480" s="49"/>
      <c r="K480" s="68" t="s">
        <v>47</v>
      </c>
      <c r="L480" s="68" t="s">
        <v>48</v>
      </c>
      <c r="M480" s="68"/>
      <c r="N480" s="68"/>
    </row>
    <row r="481" spans="1:10" s="4" customFormat="1" hidden="1">
      <c r="A481" s="33" t="s">
        <v>25</v>
      </c>
      <c r="B481" s="47">
        <v>6</v>
      </c>
      <c r="C481" s="29" t="s">
        <v>8</v>
      </c>
      <c r="D481" s="23" t="s">
        <v>36</v>
      </c>
      <c r="E481" s="12">
        <v>0</v>
      </c>
      <c r="F481" s="12">
        <v>3</v>
      </c>
      <c r="G481" s="21">
        <f t="shared" si="35"/>
        <v>3</v>
      </c>
      <c r="H481" s="11">
        <v>44</v>
      </c>
      <c r="I481" s="13">
        <f t="shared" si="36"/>
        <v>6.8181818181818177E-2</v>
      </c>
      <c r="J481" s="50"/>
    </row>
    <row r="482" spans="1:10" s="4" customFormat="1" ht="15.75" hidden="1" thickBot="1">
      <c r="A482" s="51" t="s">
        <v>25</v>
      </c>
      <c r="B482" s="54">
        <v>6</v>
      </c>
      <c r="C482" s="30" t="s">
        <v>16</v>
      </c>
      <c r="D482" s="70" t="s">
        <v>43</v>
      </c>
      <c r="E482" s="14">
        <v>3</v>
      </c>
      <c r="F482" s="14">
        <v>0</v>
      </c>
      <c r="G482" s="22">
        <f t="shared" si="35"/>
        <v>3</v>
      </c>
      <c r="H482" s="15">
        <v>44</v>
      </c>
      <c r="I482" s="16">
        <f t="shared" si="36"/>
        <v>6.8181818181818177E-2</v>
      </c>
      <c r="J482" s="52"/>
    </row>
    <row r="483" spans="1:10" s="4" customFormat="1" hidden="1">
      <c r="A483" s="48" t="s">
        <v>25</v>
      </c>
      <c r="B483" s="53">
        <v>7</v>
      </c>
      <c r="C483" s="28" t="s">
        <v>0</v>
      </c>
      <c r="D483" s="25" t="s">
        <v>32</v>
      </c>
      <c r="E483" s="9">
        <v>0</v>
      </c>
      <c r="F483" s="9">
        <v>4</v>
      </c>
      <c r="G483" s="8">
        <f t="shared" si="35"/>
        <v>4</v>
      </c>
      <c r="H483" s="8">
        <v>26</v>
      </c>
      <c r="I483" s="10">
        <f t="shared" si="36"/>
        <v>0.15384615384615385</v>
      </c>
      <c r="J483" s="49"/>
    </row>
    <row r="484" spans="1:10" s="4" customFormat="1" hidden="1">
      <c r="A484" s="33" t="s">
        <v>25</v>
      </c>
      <c r="B484" s="47">
        <v>7</v>
      </c>
      <c r="C484" s="29" t="s">
        <v>8</v>
      </c>
      <c r="D484" s="23" t="s">
        <v>36</v>
      </c>
      <c r="E484" s="12">
        <v>0</v>
      </c>
      <c r="F484" s="12">
        <v>1</v>
      </c>
      <c r="G484" s="21">
        <f t="shared" si="35"/>
        <v>1</v>
      </c>
      <c r="H484" s="11">
        <v>26</v>
      </c>
      <c r="I484" s="13">
        <f t="shared" si="36"/>
        <v>3.8461538461538464E-2</v>
      </c>
      <c r="J484" s="50"/>
    </row>
    <row r="485" spans="1:10" s="4" customFormat="1" ht="15.75" hidden="1" thickBot="1">
      <c r="A485" s="51" t="s">
        <v>25</v>
      </c>
      <c r="B485" s="54">
        <v>7</v>
      </c>
      <c r="C485" s="30" t="s">
        <v>16</v>
      </c>
      <c r="D485" s="70" t="s">
        <v>43</v>
      </c>
      <c r="E485" s="14">
        <v>0</v>
      </c>
      <c r="F485" s="14">
        <v>2</v>
      </c>
      <c r="G485" s="22">
        <f t="shared" si="35"/>
        <v>2</v>
      </c>
      <c r="H485" s="15">
        <v>26</v>
      </c>
      <c r="I485" s="16">
        <f t="shared" si="36"/>
        <v>7.6923076923076927E-2</v>
      </c>
      <c r="J485" s="52"/>
    </row>
    <row r="486" spans="1:10" hidden="1"/>
    <row r="487" spans="1:10" hidden="1"/>
  </sheetData>
  <autoFilter ref="A3:N395">
    <filterColumn colId="12">
      <filters>
        <filter val="100.0%"/>
        <filter val="280.0%"/>
      </filters>
    </filterColumn>
  </autoFilter>
  <sortState ref="A4:N199">
    <sortCondition ref="A4:A199"/>
    <sortCondition ref="B4:B199"/>
  </sortState>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theme="8" tint="0.59999389629810485"/>
  </sheetPr>
  <dimension ref="A1:P506"/>
  <sheetViews>
    <sheetView topLeftCell="F2" zoomScale="90" zoomScaleNormal="90" workbookViewId="0">
      <selection activeCell="R510" sqref="R510"/>
    </sheetView>
  </sheetViews>
  <sheetFormatPr defaultRowHeight="15"/>
  <cols>
    <col min="1" max="3" width="0" hidden="1" customWidth="1"/>
    <col min="4" max="4" width="94" hidden="1" customWidth="1"/>
    <col min="5" max="5" width="17.42578125" hidden="1" customWidth="1"/>
    <col min="6" max="6" width="17.42578125" style="250" customWidth="1"/>
    <col min="7" max="7" width="20.42578125" customWidth="1"/>
    <col min="8" max="8" width="22" customWidth="1"/>
    <col min="9" max="9" width="22.5703125" customWidth="1"/>
    <col min="10" max="10" width="19.85546875" customWidth="1"/>
    <col min="11" max="11" width="24.42578125" customWidth="1"/>
    <col min="12" max="12" width="17.42578125" customWidth="1"/>
    <col min="13" max="15" width="17.42578125" hidden="1" customWidth="1"/>
    <col min="16" max="16" width="0" hidden="1" customWidth="1"/>
  </cols>
  <sheetData>
    <row r="1" spans="1:15" ht="26.25">
      <c r="A1" s="178" t="s">
        <v>85</v>
      </c>
    </row>
    <row r="2" spans="1:15" s="4" customFormat="1" ht="34.5" customHeight="1" thickBot="1">
      <c r="A2" s="6" t="s">
        <v>145</v>
      </c>
      <c r="B2" s="46"/>
      <c r="F2" s="18"/>
      <c r="K2" s="5"/>
      <c r="L2" s="5"/>
      <c r="M2" s="5"/>
      <c r="N2" s="5"/>
      <c r="O2" s="5"/>
    </row>
    <row r="3" spans="1:15" s="39" customFormat="1" ht="39" thickBot="1">
      <c r="A3" s="63" t="s">
        <v>23</v>
      </c>
      <c r="B3" s="64" t="s">
        <v>24</v>
      </c>
      <c r="C3" s="36" t="s">
        <v>2</v>
      </c>
      <c r="D3" s="37" t="s">
        <v>14</v>
      </c>
      <c r="E3" s="344" t="s">
        <v>86</v>
      </c>
      <c r="F3" s="394" t="s">
        <v>159</v>
      </c>
      <c r="G3" s="320" t="s">
        <v>26</v>
      </c>
      <c r="H3" s="320" t="s">
        <v>27</v>
      </c>
      <c r="I3" s="320" t="s">
        <v>28</v>
      </c>
      <c r="J3" s="320" t="s">
        <v>29</v>
      </c>
      <c r="K3" s="330" t="s">
        <v>30</v>
      </c>
    </row>
    <row r="4" spans="1:15" s="4" customFormat="1" ht="18" hidden="1" thickBot="1">
      <c r="A4" s="48" t="s">
        <v>51</v>
      </c>
      <c r="B4" s="60">
        <v>1</v>
      </c>
      <c r="C4" s="60" t="s">
        <v>0</v>
      </c>
      <c r="D4" s="176" t="s">
        <v>32</v>
      </c>
      <c r="E4" s="345"/>
      <c r="F4" s="392"/>
      <c r="G4" s="43">
        <v>0</v>
      </c>
      <c r="H4" s="43">
        <v>7</v>
      </c>
      <c r="I4" s="43">
        <v>6</v>
      </c>
      <c r="J4" s="43">
        <v>0</v>
      </c>
      <c r="K4" s="393">
        <v>0</v>
      </c>
      <c r="L4" s="365">
        <f t="shared" ref="L4:L71" si="0">SUM(G4:K4)</f>
        <v>13</v>
      </c>
      <c r="M4" s="8">
        <v>32</v>
      </c>
      <c r="N4" s="10">
        <f t="shared" ref="N4:N71" si="1">L4/M4</f>
        <v>0.40625</v>
      </c>
      <c r="O4" s="254">
        <f xml:space="preserve"> (5*G4+4*H4+3*I4+2*J4+1*K4)/L4</f>
        <v>3.5384615384615383</v>
      </c>
    </row>
    <row r="5" spans="1:15" s="4" customFormat="1" ht="18" hidden="1" thickBot="1">
      <c r="A5" s="31" t="s">
        <v>51</v>
      </c>
      <c r="B5" s="58">
        <v>1</v>
      </c>
      <c r="C5" s="58" t="s">
        <v>1</v>
      </c>
      <c r="D5" s="177" t="s">
        <v>34</v>
      </c>
      <c r="E5" s="346"/>
      <c r="F5" s="378"/>
      <c r="G5" s="12">
        <v>2</v>
      </c>
      <c r="H5" s="12">
        <v>11</v>
      </c>
      <c r="I5" s="12">
        <v>5</v>
      </c>
      <c r="J5" s="12">
        <v>0</v>
      </c>
      <c r="K5" s="379">
        <v>0</v>
      </c>
      <c r="L5" s="366">
        <f t="shared" si="0"/>
        <v>18</v>
      </c>
      <c r="M5" s="11">
        <v>32</v>
      </c>
      <c r="N5" s="13">
        <f t="shared" si="1"/>
        <v>0.5625</v>
      </c>
      <c r="O5" s="254">
        <f t="shared" ref="O5:O72" si="2" xml:space="preserve"> (5*G5+4*H5+3*I5+2*J5+1*K5)/L5</f>
        <v>3.8333333333333335</v>
      </c>
    </row>
    <row r="6" spans="1:15" s="4" customFormat="1" ht="18" hidden="1" thickBot="1">
      <c r="A6" s="31" t="s">
        <v>51</v>
      </c>
      <c r="B6" s="58">
        <v>1</v>
      </c>
      <c r="C6" s="58" t="s">
        <v>6</v>
      </c>
      <c r="D6" s="177" t="s">
        <v>33</v>
      </c>
      <c r="E6" s="346"/>
      <c r="F6" s="378"/>
      <c r="G6" s="12">
        <v>2</v>
      </c>
      <c r="H6" s="12">
        <v>12</v>
      </c>
      <c r="I6" s="12">
        <v>4</v>
      </c>
      <c r="J6" s="12">
        <v>0</v>
      </c>
      <c r="K6" s="379">
        <v>0</v>
      </c>
      <c r="L6" s="366">
        <f t="shared" si="0"/>
        <v>18</v>
      </c>
      <c r="M6" s="11">
        <v>32</v>
      </c>
      <c r="N6" s="13">
        <f t="shared" si="1"/>
        <v>0.5625</v>
      </c>
      <c r="O6" s="254">
        <f t="shared" si="2"/>
        <v>3.8888888888888888</v>
      </c>
    </row>
    <row r="7" spans="1:15" s="4" customFormat="1" ht="15.75" hidden="1" thickBot="1">
      <c r="A7" s="31" t="s">
        <v>51</v>
      </c>
      <c r="B7" s="58">
        <v>1</v>
      </c>
      <c r="C7" s="58" t="s">
        <v>7</v>
      </c>
      <c r="D7" s="24" t="s">
        <v>35</v>
      </c>
      <c r="E7" s="347"/>
      <c r="F7" s="380"/>
      <c r="G7" s="12">
        <v>3</v>
      </c>
      <c r="H7" s="12">
        <v>9</v>
      </c>
      <c r="I7" s="12">
        <v>2</v>
      </c>
      <c r="J7" s="12">
        <v>3</v>
      </c>
      <c r="K7" s="379">
        <v>1</v>
      </c>
      <c r="L7" s="366">
        <f t="shared" si="0"/>
        <v>18</v>
      </c>
      <c r="M7" s="11">
        <v>32</v>
      </c>
      <c r="N7" s="13">
        <f t="shared" si="1"/>
        <v>0.5625</v>
      </c>
      <c r="O7" s="254">
        <f t="shared" si="2"/>
        <v>3.5555555555555554</v>
      </c>
    </row>
    <row r="8" spans="1:15" s="4" customFormat="1" ht="15.75" hidden="1" thickBot="1">
      <c r="A8" s="31" t="s">
        <v>51</v>
      </c>
      <c r="B8" s="58">
        <v>1</v>
      </c>
      <c r="C8" s="58" t="s">
        <v>8</v>
      </c>
      <c r="D8" s="23" t="s">
        <v>87</v>
      </c>
      <c r="E8" s="81"/>
      <c r="F8" s="381"/>
      <c r="G8" s="12">
        <v>2</v>
      </c>
      <c r="H8" s="12">
        <v>7</v>
      </c>
      <c r="I8" s="12">
        <v>5</v>
      </c>
      <c r="J8" s="12">
        <v>3</v>
      </c>
      <c r="K8" s="379">
        <v>0</v>
      </c>
      <c r="L8" s="366">
        <f t="shared" si="0"/>
        <v>17</v>
      </c>
      <c r="M8" s="11">
        <v>32</v>
      </c>
      <c r="N8" s="13">
        <f t="shared" si="1"/>
        <v>0.53125</v>
      </c>
      <c r="O8" s="254">
        <f t="shared" si="2"/>
        <v>3.4705882352941178</v>
      </c>
    </row>
    <row r="9" spans="1:15" s="4" customFormat="1" ht="30.75" hidden="1" thickBot="1">
      <c r="A9" s="31" t="s">
        <v>51</v>
      </c>
      <c r="B9" s="58">
        <v>1</v>
      </c>
      <c r="C9" s="58" t="s">
        <v>9</v>
      </c>
      <c r="D9" s="23" t="s">
        <v>44</v>
      </c>
      <c r="E9" s="81"/>
      <c r="F9" s="381"/>
      <c r="G9" s="12">
        <v>2</v>
      </c>
      <c r="H9" s="12">
        <v>10</v>
      </c>
      <c r="I9" s="12">
        <v>6</v>
      </c>
      <c r="J9" s="12">
        <v>0</v>
      </c>
      <c r="K9" s="379">
        <v>0</v>
      </c>
      <c r="L9" s="366">
        <f t="shared" si="0"/>
        <v>18</v>
      </c>
      <c r="M9" s="11">
        <v>32</v>
      </c>
      <c r="N9" s="13">
        <f t="shared" si="1"/>
        <v>0.5625</v>
      </c>
      <c r="O9" s="254">
        <f t="shared" si="2"/>
        <v>3.7777777777777777</v>
      </c>
    </row>
    <row r="10" spans="1:15" s="4" customFormat="1" ht="30.75" hidden="1" thickBot="1">
      <c r="A10" s="31" t="s">
        <v>51</v>
      </c>
      <c r="B10" s="58">
        <v>1</v>
      </c>
      <c r="C10" s="58" t="s">
        <v>10</v>
      </c>
      <c r="D10" s="23" t="s">
        <v>37</v>
      </c>
      <c r="E10" s="81"/>
      <c r="F10" s="381"/>
      <c r="G10" s="12">
        <v>2</v>
      </c>
      <c r="H10" s="12">
        <v>9</v>
      </c>
      <c r="I10" s="12">
        <v>6</v>
      </c>
      <c r="J10" s="12">
        <v>1</v>
      </c>
      <c r="K10" s="379">
        <v>0</v>
      </c>
      <c r="L10" s="366">
        <f t="shared" si="0"/>
        <v>18</v>
      </c>
      <c r="M10" s="11">
        <v>32</v>
      </c>
      <c r="N10" s="13">
        <f t="shared" si="1"/>
        <v>0.5625</v>
      </c>
      <c r="O10" s="254">
        <f t="shared" si="2"/>
        <v>3.6666666666666665</v>
      </c>
    </row>
    <row r="11" spans="1:15" s="4" customFormat="1" ht="15.75" hidden="1" thickBot="1">
      <c r="A11" s="31" t="s">
        <v>51</v>
      </c>
      <c r="B11" s="58">
        <v>1</v>
      </c>
      <c r="C11" s="58" t="s">
        <v>11</v>
      </c>
      <c r="D11" s="24" t="s">
        <v>39</v>
      </c>
      <c r="E11" s="347"/>
      <c r="F11" s="380"/>
      <c r="G11" s="12">
        <v>4</v>
      </c>
      <c r="H11" s="12">
        <v>9</v>
      </c>
      <c r="I11" s="12">
        <v>5</v>
      </c>
      <c r="J11" s="12">
        <v>0</v>
      </c>
      <c r="K11" s="379">
        <v>0</v>
      </c>
      <c r="L11" s="366">
        <f t="shared" si="0"/>
        <v>18</v>
      </c>
      <c r="M11" s="11">
        <v>32</v>
      </c>
      <c r="N11" s="13">
        <f t="shared" si="1"/>
        <v>0.5625</v>
      </c>
      <c r="O11" s="254">
        <f t="shared" si="2"/>
        <v>3.9444444444444446</v>
      </c>
    </row>
    <row r="12" spans="1:15" s="4" customFormat="1" ht="15.75" hidden="1" thickBot="1">
      <c r="A12" s="31" t="s">
        <v>51</v>
      </c>
      <c r="B12" s="58">
        <v>1</v>
      </c>
      <c r="C12" s="58" t="s">
        <v>12</v>
      </c>
      <c r="D12" s="24" t="s">
        <v>38</v>
      </c>
      <c r="E12" s="347"/>
      <c r="F12" s="380"/>
      <c r="G12" s="12">
        <v>2</v>
      </c>
      <c r="H12" s="12">
        <v>10</v>
      </c>
      <c r="I12" s="12">
        <v>5</v>
      </c>
      <c r="J12" s="12">
        <v>1</v>
      </c>
      <c r="K12" s="379">
        <v>0</v>
      </c>
      <c r="L12" s="366">
        <f t="shared" si="0"/>
        <v>18</v>
      </c>
      <c r="M12" s="11">
        <v>32</v>
      </c>
      <c r="N12" s="13">
        <f t="shared" si="1"/>
        <v>0.5625</v>
      </c>
      <c r="O12" s="254">
        <f t="shared" si="2"/>
        <v>3.7222222222222223</v>
      </c>
    </row>
    <row r="13" spans="1:15" s="4" customFormat="1" ht="15.75" hidden="1" thickBot="1">
      <c r="A13" s="31" t="s">
        <v>51</v>
      </c>
      <c r="B13" s="58">
        <v>1</v>
      </c>
      <c r="C13" s="58" t="s">
        <v>13</v>
      </c>
      <c r="D13" s="23" t="s">
        <v>40</v>
      </c>
      <c r="E13" s="81"/>
      <c r="F13" s="381"/>
      <c r="G13" s="12">
        <v>3</v>
      </c>
      <c r="H13" s="12">
        <v>10</v>
      </c>
      <c r="I13" s="12">
        <v>3</v>
      </c>
      <c r="J13" s="12">
        <v>2</v>
      </c>
      <c r="K13" s="379">
        <v>0</v>
      </c>
      <c r="L13" s="366">
        <f t="shared" si="0"/>
        <v>18</v>
      </c>
      <c r="M13" s="11">
        <v>32</v>
      </c>
      <c r="N13" s="13">
        <f t="shared" si="1"/>
        <v>0.5625</v>
      </c>
      <c r="O13" s="254">
        <f t="shared" si="2"/>
        <v>3.7777777777777777</v>
      </c>
    </row>
    <row r="14" spans="1:15" s="4" customFormat="1" ht="15.75" hidden="1" thickBot="1">
      <c r="A14" s="31" t="s">
        <v>51</v>
      </c>
      <c r="B14" s="58">
        <v>1</v>
      </c>
      <c r="C14" s="58" t="s">
        <v>15</v>
      </c>
      <c r="D14" s="24" t="s">
        <v>41</v>
      </c>
      <c r="E14" s="347"/>
      <c r="F14" s="380"/>
      <c r="G14" s="12">
        <v>2</v>
      </c>
      <c r="H14" s="12">
        <v>6</v>
      </c>
      <c r="I14" s="12">
        <v>10</v>
      </c>
      <c r="J14" s="12">
        <v>0</v>
      </c>
      <c r="K14" s="379">
        <v>0</v>
      </c>
      <c r="L14" s="366">
        <f t="shared" si="0"/>
        <v>18</v>
      </c>
      <c r="M14" s="11">
        <v>32</v>
      </c>
      <c r="N14" s="13">
        <f t="shared" si="1"/>
        <v>0.5625</v>
      </c>
      <c r="O14" s="254">
        <f t="shared" si="2"/>
        <v>3.5555555555555554</v>
      </c>
    </row>
    <row r="15" spans="1:15" s="4" customFormat="1" ht="15.75" hidden="1" thickBot="1">
      <c r="A15" s="31" t="s">
        <v>51</v>
      </c>
      <c r="B15" s="58">
        <v>1</v>
      </c>
      <c r="C15" s="58" t="s">
        <v>16</v>
      </c>
      <c r="D15" s="23" t="s">
        <v>43</v>
      </c>
      <c r="E15" s="347"/>
      <c r="F15" s="380"/>
      <c r="G15" s="12">
        <v>0</v>
      </c>
      <c r="H15" s="12">
        <v>6</v>
      </c>
      <c r="I15" s="12">
        <v>1</v>
      </c>
      <c r="J15" s="12">
        <v>0</v>
      </c>
      <c r="K15" s="379">
        <v>0</v>
      </c>
      <c r="L15" s="366">
        <f t="shared" si="0"/>
        <v>7</v>
      </c>
      <c r="M15" s="11">
        <v>32</v>
      </c>
      <c r="N15" s="13">
        <f t="shared" si="1"/>
        <v>0.21875</v>
      </c>
      <c r="O15" s="254">
        <f t="shared" si="2"/>
        <v>3.8571428571428572</v>
      </c>
    </row>
    <row r="16" spans="1:15" s="4" customFormat="1" ht="15.75" hidden="1" thickBot="1">
      <c r="A16" s="31" t="s">
        <v>51</v>
      </c>
      <c r="B16" s="78">
        <v>1</v>
      </c>
      <c r="C16" s="78" t="s">
        <v>17</v>
      </c>
      <c r="D16" s="40" t="s">
        <v>45</v>
      </c>
      <c r="E16" s="348"/>
      <c r="F16" s="381"/>
      <c r="G16" s="41">
        <v>10</v>
      </c>
      <c r="H16" s="41">
        <v>1</v>
      </c>
      <c r="I16" s="41">
        <v>2</v>
      </c>
      <c r="J16" s="41">
        <v>4</v>
      </c>
      <c r="K16" s="382">
        <v>1</v>
      </c>
      <c r="L16" s="367">
        <f t="shared" si="0"/>
        <v>18</v>
      </c>
      <c r="M16" s="66">
        <v>32</v>
      </c>
      <c r="N16" s="67">
        <f t="shared" si="1"/>
        <v>0.5625</v>
      </c>
      <c r="O16" s="254">
        <f t="shared" si="2"/>
        <v>3.8333333333333335</v>
      </c>
    </row>
    <row r="17" spans="1:16" s="4" customFormat="1" ht="15.75" hidden="1" thickBot="1">
      <c r="A17" s="90" t="s">
        <v>51</v>
      </c>
      <c r="B17" s="91">
        <v>1</v>
      </c>
      <c r="C17" s="91" t="s">
        <v>18</v>
      </c>
      <c r="D17" s="92" t="s">
        <v>46</v>
      </c>
      <c r="E17" s="349"/>
      <c r="F17" s="380"/>
      <c r="G17" s="41">
        <v>10</v>
      </c>
      <c r="H17" s="41">
        <v>0</v>
      </c>
      <c r="I17" s="41">
        <v>3</v>
      </c>
      <c r="J17" s="41">
        <v>4</v>
      </c>
      <c r="K17" s="382">
        <v>1</v>
      </c>
      <c r="L17" s="368">
        <f t="shared" si="0"/>
        <v>18</v>
      </c>
      <c r="M17" s="94">
        <v>32</v>
      </c>
      <c r="N17" s="76">
        <f t="shared" si="1"/>
        <v>0.5625</v>
      </c>
      <c r="O17" s="254">
        <f t="shared" si="2"/>
        <v>3.7777777777777777</v>
      </c>
    </row>
    <row r="18" spans="1:16" s="18" customFormat="1" ht="21.75" hidden="1" customHeight="1" thickBot="1">
      <c r="B18" s="17"/>
      <c r="C18" s="17"/>
      <c r="D18" s="1"/>
      <c r="E18" s="321"/>
      <c r="F18" s="380"/>
      <c r="G18" s="102">
        <f t="shared" ref="G18:L18" si="3">SUM(G4:G17)</f>
        <v>44</v>
      </c>
      <c r="H18" s="102">
        <f t="shared" si="3"/>
        <v>107</v>
      </c>
      <c r="I18" s="102">
        <f t="shared" si="3"/>
        <v>63</v>
      </c>
      <c r="J18" s="102">
        <f t="shared" si="3"/>
        <v>18</v>
      </c>
      <c r="K18" s="383">
        <f t="shared" si="3"/>
        <v>3</v>
      </c>
      <c r="L18" s="18">
        <f t="shared" si="3"/>
        <v>235</v>
      </c>
      <c r="M18" s="19"/>
      <c r="N18" s="331"/>
      <c r="O18" s="254"/>
      <c r="P18" s="4"/>
    </row>
    <row r="19" spans="1:16" s="18" customFormat="1">
      <c r="B19" s="17"/>
      <c r="C19" s="17"/>
      <c r="D19" s="1"/>
      <c r="E19" s="321"/>
      <c r="F19" s="384" t="s">
        <v>51</v>
      </c>
      <c r="G19" s="376">
        <f>G18/235</f>
        <v>0.18723404255319148</v>
      </c>
      <c r="H19" s="376">
        <f>H18/235</f>
        <v>0.4553191489361702</v>
      </c>
      <c r="I19" s="376">
        <f>I18/235</f>
        <v>0.26808510638297872</v>
      </c>
      <c r="J19" s="376">
        <f>J18/235</f>
        <v>7.6595744680851063E-2</v>
      </c>
      <c r="K19" s="385">
        <f>K18/235</f>
        <v>1.276595744680851E-2</v>
      </c>
      <c r="M19" s="19"/>
      <c r="N19" s="331"/>
      <c r="O19" s="254"/>
      <c r="P19" s="4"/>
    </row>
    <row r="20" spans="1:16" s="18" customFormat="1" hidden="1">
      <c r="B20" s="17"/>
      <c r="C20" s="17"/>
      <c r="D20" s="1"/>
      <c r="E20" s="321"/>
      <c r="F20" s="380"/>
      <c r="G20" s="102"/>
      <c r="H20" s="102"/>
      <c r="I20" s="102"/>
      <c r="J20" s="102"/>
      <c r="K20" s="383"/>
      <c r="L20" s="19"/>
      <c r="M20" s="19"/>
      <c r="N20" s="331"/>
      <c r="O20" s="254"/>
      <c r="P20" s="4"/>
    </row>
    <row r="21" spans="1:16" s="39" customFormat="1" ht="38.25" hidden="1">
      <c r="A21" s="63" t="s">
        <v>23</v>
      </c>
      <c r="B21" s="64" t="s">
        <v>24</v>
      </c>
      <c r="C21" s="36" t="s">
        <v>2</v>
      </c>
      <c r="D21" s="37" t="s">
        <v>14</v>
      </c>
      <c r="E21" s="344" t="s">
        <v>86</v>
      </c>
      <c r="F21" s="386"/>
      <c r="G21" s="375" t="s">
        <v>26</v>
      </c>
      <c r="H21" s="375" t="s">
        <v>27</v>
      </c>
      <c r="I21" s="375" t="s">
        <v>28</v>
      </c>
      <c r="J21" s="375" t="s">
        <v>29</v>
      </c>
      <c r="K21" s="387" t="s">
        <v>30</v>
      </c>
      <c r="L21" s="369" t="s">
        <v>3</v>
      </c>
      <c r="M21" s="38" t="s">
        <v>122</v>
      </c>
      <c r="N21" s="38" t="s">
        <v>5</v>
      </c>
      <c r="O21" s="65" t="s">
        <v>21</v>
      </c>
    </row>
    <row r="22" spans="1:16" s="4" customFormat="1" ht="17.25" hidden="1">
      <c r="A22" s="33" t="s">
        <v>53</v>
      </c>
      <c r="B22" s="88">
        <v>1</v>
      </c>
      <c r="C22" s="88" t="s">
        <v>0</v>
      </c>
      <c r="D22" s="89" t="s">
        <v>32</v>
      </c>
      <c r="E22" s="350" t="s">
        <v>42</v>
      </c>
      <c r="F22" s="378"/>
      <c r="G22" s="12">
        <v>0</v>
      </c>
      <c r="H22" s="12">
        <v>4</v>
      </c>
      <c r="I22" s="12">
        <v>2</v>
      </c>
      <c r="J22" s="12">
        <v>1</v>
      </c>
      <c r="K22" s="379">
        <v>0</v>
      </c>
      <c r="L22" s="370">
        <f t="shared" si="0"/>
        <v>7</v>
      </c>
      <c r="M22" s="21">
        <v>22</v>
      </c>
      <c r="N22" s="44">
        <f t="shared" si="1"/>
        <v>0.31818181818181818</v>
      </c>
      <c r="O22" s="254">
        <f t="shared" si="2"/>
        <v>3.4285714285714284</v>
      </c>
    </row>
    <row r="23" spans="1:16" s="4" customFormat="1" ht="17.25" hidden="1">
      <c r="A23" s="31" t="s">
        <v>53</v>
      </c>
      <c r="B23" s="58">
        <v>1</v>
      </c>
      <c r="C23" s="58" t="s">
        <v>1</v>
      </c>
      <c r="D23" s="59" t="s">
        <v>34</v>
      </c>
      <c r="E23" s="346"/>
      <c r="F23" s="378"/>
      <c r="G23" s="12">
        <v>1</v>
      </c>
      <c r="H23" s="12">
        <v>5</v>
      </c>
      <c r="I23" s="12">
        <v>1</v>
      </c>
      <c r="J23" s="12">
        <v>1</v>
      </c>
      <c r="K23" s="379">
        <v>0</v>
      </c>
      <c r="L23" s="366">
        <f t="shared" si="0"/>
        <v>8</v>
      </c>
      <c r="M23" s="11">
        <v>22</v>
      </c>
      <c r="N23" s="13">
        <f t="shared" si="1"/>
        <v>0.36363636363636365</v>
      </c>
      <c r="O23" s="254">
        <f t="shared" si="2"/>
        <v>3.75</v>
      </c>
    </row>
    <row r="24" spans="1:16" s="4" customFormat="1" ht="17.25" hidden="1">
      <c r="A24" s="31" t="s">
        <v>53</v>
      </c>
      <c r="B24" s="58">
        <v>1</v>
      </c>
      <c r="C24" s="58" t="s">
        <v>6</v>
      </c>
      <c r="D24" s="59" t="s">
        <v>33</v>
      </c>
      <c r="E24" s="346"/>
      <c r="F24" s="378"/>
      <c r="G24" s="12">
        <v>1</v>
      </c>
      <c r="H24" s="12">
        <v>4</v>
      </c>
      <c r="I24" s="12">
        <v>2</v>
      </c>
      <c r="J24" s="12">
        <v>1</v>
      </c>
      <c r="K24" s="379">
        <v>0</v>
      </c>
      <c r="L24" s="366">
        <f t="shared" si="0"/>
        <v>8</v>
      </c>
      <c r="M24" s="11">
        <v>22</v>
      </c>
      <c r="N24" s="13">
        <f t="shared" si="1"/>
        <v>0.36363636363636365</v>
      </c>
      <c r="O24" s="254">
        <f t="shared" si="2"/>
        <v>3.625</v>
      </c>
    </row>
    <row r="25" spans="1:16" s="4" customFormat="1" hidden="1">
      <c r="A25" s="31" t="s">
        <v>53</v>
      </c>
      <c r="B25" s="58">
        <v>1</v>
      </c>
      <c r="C25" s="58" t="s">
        <v>7</v>
      </c>
      <c r="D25" s="24" t="s">
        <v>35</v>
      </c>
      <c r="E25" s="347"/>
      <c r="F25" s="380"/>
      <c r="G25" s="12">
        <v>3</v>
      </c>
      <c r="H25" s="12">
        <v>3</v>
      </c>
      <c r="I25" s="12">
        <v>1</v>
      </c>
      <c r="J25" s="12">
        <v>1</v>
      </c>
      <c r="K25" s="379">
        <v>0</v>
      </c>
      <c r="L25" s="366">
        <f t="shared" si="0"/>
        <v>8</v>
      </c>
      <c r="M25" s="11">
        <v>22</v>
      </c>
      <c r="N25" s="13">
        <f t="shared" si="1"/>
        <v>0.36363636363636365</v>
      </c>
      <c r="O25" s="254">
        <f t="shared" si="2"/>
        <v>4</v>
      </c>
    </row>
    <row r="26" spans="1:16" s="4" customFormat="1" hidden="1">
      <c r="A26" s="31" t="s">
        <v>53</v>
      </c>
      <c r="B26" s="58">
        <v>1</v>
      </c>
      <c r="C26" s="58" t="s">
        <v>8</v>
      </c>
      <c r="D26" s="23" t="s">
        <v>36</v>
      </c>
      <c r="E26" s="81"/>
      <c r="F26" s="381"/>
      <c r="G26" s="12">
        <v>2</v>
      </c>
      <c r="H26" s="12">
        <v>2</v>
      </c>
      <c r="I26" s="12">
        <v>3</v>
      </c>
      <c r="J26" s="12">
        <v>1</v>
      </c>
      <c r="K26" s="379">
        <v>0</v>
      </c>
      <c r="L26" s="366">
        <f t="shared" si="0"/>
        <v>8</v>
      </c>
      <c r="M26" s="11">
        <v>22</v>
      </c>
      <c r="N26" s="13">
        <f t="shared" si="1"/>
        <v>0.36363636363636365</v>
      </c>
      <c r="O26" s="254">
        <f t="shared" si="2"/>
        <v>3.625</v>
      </c>
    </row>
    <row r="27" spans="1:16" s="4" customFormat="1" ht="30" hidden="1">
      <c r="A27" s="31" t="s">
        <v>53</v>
      </c>
      <c r="B27" s="58">
        <v>1</v>
      </c>
      <c r="C27" s="58" t="s">
        <v>9</v>
      </c>
      <c r="D27" s="23" t="s">
        <v>44</v>
      </c>
      <c r="E27" s="81"/>
      <c r="F27" s="381"/>
      <c r="G27" s="12">
        <v>2</v>
      </c>
      <c r="H27" s="12">
        <v>4</v>
      </c>
      <c r="I27" s="12">
        <v>1</v>
      </c>
      <c r="J27" s="12">
        <v>1</v>
      </c>
      <c r="K27" s="379">
        <v>0</v>
      </c>
      <c r="L27" s="366">
        <f t="shared" si="0"/>
        <v>8</v>
      </c>
      <c r="M27" s="11">
        <v>22</v>
      </c>
      <c r="N27" s="13">
        <f t="shared" si="1"/>
        <v>0.36363636363636365</v>
      </c>
      <c r="O27" s="254">
        <f t="shared" si="2"/>
        <v>3.875</v>
      </c>
    </row>
    <row r="28" spans="1:16" s="4" customFormat="1" ht="30" hidden="1">
      <c r="A28" s="31" t="s">
        <v>53</v>
      </c>
      <c r="B28" s="58">
        <v>1</v>
      </c>
      <c r="C28" s="58" t="s">
        <v>10</v>
      </c>
      <c r="D28" s="23" t="s">
        <v>37</v>
      </c>
      <c r="E28" s="81"/>
      <c r="F28" s="381"/>
      <c r="G28" s="12">
        <v>2</v>
      </c>
      <c r="H28" s="12">
        <v>4</v>
      </c>
      <c r="I28" s="12">
        <v>1</v>
      </c>
      <c r="J28" s="12">
        <v>1</v>
      </c>
      <c r="K28" s="379">
        <v>0</v>
      </c>
      <c r="L28" s="366">
        <f t="shared" si="0"/>
        <v>8</v>
      </c>
      <c r="M28" s="11">
        <v>22</v>
      </c>
      <c r="N28" s="13">
        <f t="shared" si="1"/>
        <v>0.36363636363636365</v>
      </c>
      <c r="O28" s="254">
        <f t="shared" si="2"/>
        <v>3.875</v>
      </c>
    </row>
    <row r="29" spans="1:16" s="4" customFormat="1" hidden="1">
      <c r="A29" s="31" t="s">
        <v>53</v>
      </c>
      <c r="B29" s="58">
        <v>1</v>
      </c>
      <c r="C29" s="58" t="s">
        <v>11</v>
      </c>
      <c r="D29" s="24" t="s">
        <v>39</v>
      </c>
      <c r="E29" s="347"/>
      <c r="F29" s="380"/>
      <c r="G29" s="12">
        <v>3</v>
      </c>
      <c r="H29" s="12">
        <v>3</v>
      </c>
      <c r="I29" s="12">
        <v>1</v>
      </c>
      <c r="J29" s="12">
        <v>1</v>
      </c>
      <c r="K29" s="379">
        <v>0</v>
      </c>
      <c r="L29" s="366">
        <f t="shared" si="0"/>
        <v>8</v>
      </c>
      <c r="M29" s="11">
        <v>22</v>
      </c>
      <c r="N29" s="13">
        <f t="shared" si="1"/>
        <v>0.36363636363636365</v>
      </c>
      <c r="O29" s="254">
        <f t="shared" si="2"/>
        <v>4</v>
      </c>
    </row>
    <row r="30" spans="1:16" s="4" customFormat="1" hidden="1">
      <c r="A30" s="31" t="s">
        <v>53</v>
      </c>
      <c r="B30" s="58">
        <v>1</v>
      </c>
      <c r="C30" s="58" t="s">
        <v>12</v>
      </c>
      <c r="D30" s="24" t="s">
        <v>38</v>
      </c>
      <c r="E30" s="347"/>
      <c r="F30" s="380"/>
      <c r="G30" s="12">
        <v>2</v>
      </c>
      <c r="H30" s="12">
        <v>2</v>
      </c>
      <c r="I30" s="12">
        <v>3</v>
      </c>
      <c r="J30" s="12">
        <v>1</v>
      </c>
      <c r="K30" s="379">
        <v>0</v>
      </c>
      <c r="L30" s="366">
        <f t="shared" si="0"/>
        <v>8</v>
      </c>
      <c r="M30" s="11">
        <v>22</v>
      </c>
      <c r="N30" s="13">
        <f t="shared" si="1"/>
        <v>0.36363636363636365</v>
      </c>
      <c r="O30" s="254">
        <f t="shared" si="2"/>
        <v>3.625</v>
      </c>
    </row>
    <row r="31" spans="1:16" s="4" customFormat="1" hidden="1">
      <c r="A31" s="31" t="s">
        <v>53</v>
      </c>
      <c r="B31" s="58">
        <v>1</v>
      </c>
      <c r="C31" s="58" t="s">
        <v>13</v>
      </c>
      <c r="D31" s="23" t="s">
        <v>40</v>
      </c>
      <c r="E31" s="81"/>
      <c r="F31" s="381"/>
      <c r="G31" s="12">
        <v>3</v>
      </c>
      <c r="H31" s="12">
        <v>2</v>
      </c>
      <c r="I31" s="12">
        <v>2</v>
      </c>
      <c r="J31" s="12">
        <v>1</v>
      </c>
      <c r="K31" s="379">
        <v>0</v>
      </c>
      <c r="L31" s="366">
        <f t="shared" si="0"/>
        <v>8</v>
      </c>
      <c r="M31" s="11">
        <v>22</v>
      </c>
      <c r="N31" s="13">
        <f t="shared" si="1"/>
        <v>0.36363636363636365</v>
      </c>
      <c r="O31" s="254">
        <f t="shared" si="2"/>
        <v>3.875</v>
      </c>
    </row>
    <row r="32" spans="1:16" s="4" customFormat="1" hidden="1">
      <c r="A32" s="31" t="s">
        <v>53</v>
      </c>
      <c r="B32" s="58">
        <v>1</v>
      </c>
      <c r="C32" s="58" t="s">
        <v>15</v>
      </c>
      <c r="D32" s="24" t="s">
        <v>41</v>
      </c>
      <c r="E32" s="347"/>
      <c r="F32" s="380"/>
      <c r="G32" s="12">
        <v>2</v>
      </c>
      <c r="H32" s="12">
        <v>2</v>
      </c>
      <c r="I32" s="12">
        <v>3</v>
      </c>
      <c r="J32" s="12">
        <v>1</v>
      </c>
      <c r="K32" s="379">
        <v>0</v>
      </c>
      <c r="L32" s="366">
        <f t="shared" si="0"/>
        <v>8</v>
      </c>
      <c r="M32" s="11">
        <v>22</v>
      </c>
      <c r="N32" s="13">
        <f t="shared" si="1"/>
        <v>0.36363636363636365</v>
      </c>
      <c r="O32" s="254">
        <f t="shared" si="2"/>
        <v>3.625</v>
      </c>
    </row>
    <row r="33" spans="1:15" s="4" customFormat="1" hidden="1">
      <c r="A33" s="31" t="s">
        <v>53</v>
      </c>
      <c r="B33" s="58">
        <v>1</v>
      </c>
      <c r="C33" s="58" t="s">
        <v>16</v>
      </c>
      <c r="D33" s="23" t="s">
        <v>43</v>
      </c>
      <c r="E33" s="347"/>
      <c r="F33" s="380"/>
      <c r="G33" s="12">
        <v>2</v>
      </c>
      <c r="H33" s="12">
        <v>2</v>
      </c>
      <c r="I33" s="12">
        <v>2</v>
      </c>
      <c r="J33" s="12">
        <v>1</v>
      </c>
      <c r="K33" s="379">
        <v>0</v>
      </c>
      <c r="L33" s="366">
        <f t="shared" si="0"/>
        <v>7</v>
      </c>
      <c r="M33" s="11">
        <v>22</v>
      </c>
      <c r="N33" s="13">
        <f t="shared" si="1"/>
        <v>0.31818181818181818</v>
      </c>
      <c r="O33" s="254">
        <f t="shared" si="2"/>
        <v>3.7142857142857144</v>
      </c>
    </row>
    <row r="34" spans="1:15" s="4" customFormat="1" hidden="1">
      <c r="A34" s="31" t="s">
        <v>53</v>
      </c>
      <c r="B34" s="78">
        <v>1</v>
      </c>
      <c r="C34" s="78" t="s">
        <v>17</v>
      </c>
      <c r="D34" s="40" t="s">
        <v>45</v>
      </c>
      <c r="E34" s="348"/>
      <c r="F34" s="381"/>
      <c r="G34" s="41">
        <v>5</v>
      </c>
      <c r="H34" s="41">
        <v>0</v>
      </c>
      <c r="I34" s="41">
        <v>1</v>
      </c>
      <c r="J34" s="41">
        <v>1</v>
      </c>
      <c r="K34" s="382">
        <v>1</v>
      </c>
      <c r="L34" s="367">
        <f t="shared" si="0"/>
        <v>8</v>
      </c>
      <c r="M34" s="66">
        <v>22</v>
      </c>
      <c r="N34" s="67">
        <f t="shared" si="1"/>
        <v>0.36363636363636365</v>
      </c>
      <c r="O34" s="254">
        <f t="shared" si="2"/>
        <v>3.875</v>
      </c>
    </row>
    <row r="35" spans="1:15" s="4" customFormat="1" ht="15.75" hidden="1" thickBot="1">
      <c r="A35" s="31" t="s">
        <v>53</v>
      </c>
      <c r="B35" s="72">
        <v>1</v>
      </c>
      <c r="C35" s="72" t="s">
        <v>18</v>
      </c>
      <c r="D35" s="73" t="s">
        <v>46</v>
      </c>
      <c r="E35" s="349"/>
      <c r="F35" s="380"/>
      <c r="G35" s="41">
        <v>5</v>
      </c>
      <c r="H35" s="41">
        <v>1</v>
      </c>
      <c r="I35" s="41">
        <v>0</v>
      </c>
      <c r="J35" s="41">
        <v>1</v>
      </c>
      <c r="K35" s="382">
        <v>1</v>
      </c>
      <c r="L35" s="371">
        <f t="shared" si="0"/>
        <v>8</v>
      </c>
      <c r="M35" s="75">
        <v>22</v>
      </c>
      <c r="N35" s="76">
        <f t="shared" si="1"/>
        <v>0.36363636363636365</v>
      </c>
      <c r="O35" s="254">
        <f t="shared" si="2"/>
        <v>4</v>
      </c>
    </row>
    <row r="36" spans="1:15" s="4" customFormat="1" ht="17.25" hidden="1">
      <c r="A36" s="48" t="s">
        <v>53</v>
      </c>
      <c r="B36" s="60">
        <v>2</v>
      </c>
      <c r="C36" s="60" t="s">
        <v>0</v>
      </c>
      <c r="D36" s="61" t="s">
        <v>32</v>
      </c>
      <c r="E36" s="345" t="s">
        <v>42</v>
      </c>
      <c r="F36" s="378"/>
      <c r="G36" s="12">
        <v>1</v>
      </c>
      <c r="H36" s="12">
        <v>1</v>
      </c>
      <c r="I36" s="12">
        <v>2</v>
      </c>
      <c r="J36" s="12">
        <v>0</v>
      </c>
      <c r="K36" s="379">
        <v>0</v>
      </c>
      <c r="L36" s="365">
        <f t="shared" si="0"/>
        <v>4</v>
      </c>
      <c r="M36" s="8">
        <v>10</v>
      </c>
      <c r="N36" s="10">
        <f t="shared" si="1"/>
        <v>0.4</v>
      </c>
      <c r="O36" s="254">
        <f t="shared" si="2"/>
        <v>3.75</v>
      </c>
    </row>
    <row r="37" spans="1:15" s="4" customFormat="1" ht="17.25" hidden="1">
      <c r="A37" s="31" t="s">
        <v>53</v>
      </c>
      <c r="B37" s="58">
        <v>2</v>
      </c>
      <c r="C37" s="58" t="s">
        <v>1</v>
      </c>
      <c r="D37" s="59" t="s">
        <v>34</v>
      </c>
      <c r="E37" s="346"/>
      <c r="F37" s="378"/>
      <c r="G37" s="12">
        <v>2</v>
      </c>
      <c r="H37" s="12">
        <v>1</v>
      </c>
      <c r="I37" s="12">
        <v>2</v>
      </c>
      <c r="J37" s="12">
        <v>1</v>
      </c>
      <c r="K37" s="379">
        <v>0</v>
      </c>
      <c r="L37" s="366">
        <f t="shared" si="0"/>
        <v>6</v>
      </c>
      <c r="M37" s="11">
        <v>10</v>
      </c>
      <c r="N37" s="13">
        <f t="shared" si="1"/>
        <v>0.6</v>
      </c>
      <c r="O37" s="254">
        <f t="shared" si="2"/>
        <v>3.6666666666666665</v>
      </c>
    </row>
    <row r="38" spans="1:15" s="4" customFormat="1" ht="17.25" hidden="1">
      <c r="A38" s="31" t="s">
        <v>53</v>
      </c>
      <c r="B38" s="58">
        <v>2</v>
      </c>
      <c r="C38" s="58" t="s">
        <v>6</v>
      </c>
      <c r="D38" s="59" t="s">
        <v>33</v>
      </c>
      <c r="E38" s="346"/>
      <c r="F38" s="378"/>
      <c r="G38" s="12">
        <v>0</v>
      </c>
      <c r="H38" s="12">
        <v>3</v>
      </c>
      <c r="I38" s="12">
        <v>2</v>
      </c>
      <c r="J38" s="12">
        <v>1</v>
      </c>
      <c r="K38" s="379">
        <v>0</v>
      </c>
      <c r="L38" s="366">
        <f t="shared" si="0"/>
        <v>6</v>
      </c>
      <c r="M38" s="11">
        <v>10</v>
      </c>
      <c r="N38" s="13">
        <f t="shared" si="1"/>
        <v>0.6</v>
      </c>
      <c r="O38" s="254">
        <f t="shared" si="2"/>
        <v>3.3333333333333335</v>
      </c>
    </row>
    <row r="39" spans="1:15" s="4" customFormat="1" hidden="1">
      <c r="A39" s="31" t="s">
        <v>53</v>
      </c>
      <c r="B39" s="58">
        <v>2</v>
      </c>
      <c r="C39" s="58" t="s">
        <v>7</v>
      </c>
      <c r="D39" s="24" t="s">
        <v>35</v>
      </c>
      <c r="E39" s="347"/>
      <c r="F39" s="380"/>
      <c r="G39" s="12">
        <v>1</v>
      </c>
      <c r="H39" s="12">
        <v>1</v>
      </c>
      <c r="I39" s="12">
        <v>2</v>
      </c>
      <c r="J39" s="12">
        <v>2</v>
      </c>
      <c r="K39" s="379">
        <v>0</v>
      </c>
      <c r="L39" s="366">
        <f t="shared" si="0"/>
        <v>6</v>
      </c>
      <c r="M39" s="11">
        <v>10</v>
      </c>
      <c r="N39" s="13">
        <f t="shared" si="1"/>
        <v>0.6</v>
      </c>
      <c r="O39" s="254">
        <f t="shared" si="2"/>
        <v>3.1666666666666665</v>
      </c>
    </row>
    <row r="40" spans="1:15" s="4" customFormat="1" hidden="1">
      <c r="A40" s="31" t="s">
        <v>53</v>
      </c>
      <c r="B40" s="58">
        <v>2</v>
      </c>
      <c r="C40" s="58" t="s">
        <v>8</v>
      </c>
      <c r="D40" s="23" t="s">
        <v>36</v>
      </c>
      <c r="E40" s="81"/>
      <c r="F40" s="381"/>
      <c r="G40" s="12">
        <v>0</v>
      </c>
      <c r="H40" s="12">
        <v>2</v>
      </c>
      <c r="I40" s="12">
        <v>2</v>
      </c>
      <c r="J40" s="12">
        <v>0</v>
      </c>
      <c r="K40" s="379">
        <v>1</v>
      </c>
      <c r="L40" s="366">
        <f t="shared" si="0"/>
        <v>5</v>
      </c>
      <c r="M40" s="11">
        <v>10</v>
      </c>
      <c r="N40" s="13">
        <f t="shared" si="1"/>
        <v>0.5</v>
      </c>
      <c r="O40" s="254">
        <f t="shared" si="2"/>
        <v>3</v>
      </c>
    </row>
    <row r="41" spans="1:15" s="4" customFormat="1" ht="30" hidden="1">
      <c r="A41" s="31" t="s">
        <v>53</v>
      </c>
      <c r="B41" s="58">
        <v>2</v>
      </c>
      <c r="C41" s="58" t="s">
        <v>9</v>
      </c>
      <c r="D41" s="23" t="s">
        <v>44</v>
      </c>
      <c r="E41" s="81"/>
      <c r="F41" s="381"/>
      <c r="G41" s="12">
        <v>1</v>
      </c>
      <c r="H41" s="12">
        <v>2</v>
      </c>
      <c r="I41" s="12">
        <v>2</v>
      </c>
      <c r="J41" s="12">
        <v>0</v>
      </c>
      <c r="K41" s="379">
        <v>0</v>
      </c>
      <c r="L41" s="366">
        <f t="shared" si="0"/>
        <v>5</v>
      </c>
      <c r="M41" s="11">
        <v>10</v>
      </c>
      <c r="N41" s="13">
        <f t="shared" si="1"/>
        <v>0.5</v>
      </c>
      <c r="O41" s="254">
        <f t="shared" si="2"/>
        <v>3.8</v>
      </c>
    </row>
    <row r="42" spans="1:15" s="4" customFormat="1" ht="30" hidden="1">
      <c r="A42" s="31" t="s">
        <v>53</v>
      </c>
      <c r="B42" s="58">
        <v>2</v>
      </c>
      <c r="C42" s="58" t="s">
        <v>10</v>
      </c>
      <c r="D42" s="23" t="s">
        <v>37</v>
      </c>
      <c r="E42" s="81"/>
      <c r="F42" s="381"/>
      <c r="G42" s="12">
        <v>0</v>
      </c>
      <c r="H42" s="12">
        <v>2</v>
      </c>
      <c r="I42" s="12">
        <v>4</v>
      </c>
      <c r="J42" s="12">
        <v>0</v>
      </c>
      <c r="K42" s="379">
        <v>0</v>
      </c>
      <c r="L42" s="366">
        <f t="shared" si="0"/>
        <v>6</v>
      </c>
      <c r="M42" s="11">
        <v>10</v>
      </c>
      <c r="N42" s="13">
        <f t="shared" si="1"/>
        <v>0.6</v>
      </c>
      <c r="O42" s="254">
        <f t="shared" si="2"/>
        <v>3.3333333333333335</v>
      </c>
    </row>
    <row r="43" spans="1:15" s="4" customFormat="1" hidden="1">
      <c r="A43" s="31" t="s">
        <v>53</v>
      </c>
      <c r="B43" s="58">
        <v>2</v>
      </c>
      <c r="C43" s="58" t="s">
        <v>11</v>
      </c>
      <c r="D43" s="24" t="s">
        <v>39</v>
      </c>
      <c r="E43" s="347"/>
      <c r="F43" s="380"/>
      <c r="G43" s="12">
        <v>1</v>
      </c>
      <c r="H43" s="12">
        <v>1</v>
      </c>
      <c r="I43" s="12">
        <v>3</v>
      </c>
      <c r="J43" s="12">
        <v>1</v>
      </c>
      <c r="K43" s="379">
        <v>0</v>
      </c>
      <c r="L43" s="366">
        <f t="shared" si="0"/>
        <v>6</v>
      </c>
      <c r="M43" s="11">
        <v>10</v>
      </c>
      <c r="N43" s="13">
        <f t="shared" si="1"/>
        <v>0.6</v>
      </c>
      <c r="O43" s="254">
        <f t="shared" si="2"/>
        <v>3.3333333333333335</v>
      </c>
    </row>
    <row r="44" spans="1:15" s="4" customFormat="1" hidden="1">
      <c r="A44" s="31" t="s">
        <v>53</v>
      </c>
      <c r="B44" s="58">
        <v>2</v>
      </c>
      <c r="C44" s="58" t="s">
        <v>12</v>
      </c>
      <c r="D44" s="24" t="s">
        <v>38</v>
      </c>
      <c r="E44" s="347"/>
      <c r="F44" s="380"/>
      <c r="G44" s="12">
        <v>0</v>
      </c>
      <c r="H44" s="12">
        <v>2</v>
      </c>
      <c r="I44" s="12">
        <v>3</v>
      </c>
      <c r="J44" s="12">
        <v>0</v>
      </c>
      <c r="K44" s="379">
        <v>1</v>
      </c>
      <c r="L44" s="366">
        <f t="shared" si="0"/>
        <v>6</v>
      </c>
      <c r="M44" s="11">
        <v>10</v>
      </c>
      <c r="N44" s="13">
        <f t="shared" si="1"/>
        <v>0.6</v>
      </c>
      <c r="O44" s="254">
        <f t="shared" si="2"/>
        <v>3</v>
      </c>
    </row>
    <row r="45" spans="1:15" s="4" customFormat="1" hidden="1">
      <c r="A45" s="31" t="s">
        <v>53</v>
      </c>
      <c r="B45" s="58">
        <v>2</v>
      </c>
      <c r="C45" s="58" t="s">
        <v>13</v>
      </c>
      <c r="D45" s="23" t="s">
        <v>40</v>
      </c>
      <c r="E45" s="81"/>
      <c r="F45" s="381"/>
      <c r="G45" s="12">
        <v>1</v>
      </c>
      <c r="H45" s="12">
        <v>1</v>
      </c>
      <c r="I45" s="12">
        <v>3</v>
      </c>
      <c r="J45" s="12">
        <v>0</v>
      </c>
      <c r="K45" s="379">
        <v>1</v>
      </c>
      <c r="L45" s="366">
        <f t="shared" si="0"/>
        <v>6</v>
      </c>
      <c r="M45" s="11">
        <v>10</v>
      </c>
      <c r="N45" s="13">
        <f t="shared" si="1"/>
        <v>0.6</v>
      </c>
      <c r="O45" s="254">
        <f t="shared" si="2"/>
        <v>3.1666666666666665</v>
      </c>
    </row>
    <row r="46" spans="1:15" s="4" customFormat="1" hidden="1">
      <c r="A46" s="31" t="s">
        <v>53</v>
      </c>
      <c r="B46" s="58">
        <v>2</v>
      </c>
      <c r="C46" s="58" t="s">
        <v>15</v>
      </c>
      <c r="D46" s="24" t="s">
        <v>41</v>
      </c>
      <c r="E46" s="347"/>
      <c r="F46" s="380"/>
      <c r="G46" s="12">
        <v>0</v>
      </c>
      <c r="H46" s="12">
        <v>2</v>
      </c>
      <c r="I46" s="12">
        <v>2</v>
      </c>
      <c r="J46" s="12">
        <v>0</v>
      </c>
      <c r="K46" s="379">
        <v>1</v>
      </c>
      <c r="L46" s="366">
        <f t="shared" si="0"/>
        <v>5</v>
      </c>
      <c r="M46" s="11">
        <v>10</v>
      </c>
      <c r="N46" s="13">
        <f t="shared" si="1"/>
        <v>0.5</v>
      </c>
      <c r="O46" s="254">
        <f t="shared" si="2"/>
        <v>3</v>
      </c>
    </row>
    <row r="47" spans="1:15" s="4" customFormat="1" hidden="1">
      <c r="A47" s="31" t="s">
        <v>53</v>
      </c>
      <c r="B47" s="58">
        <v>2</v>
      </c>
      <c r="C47" s="58" t="s">
        <v>16</v>
      </c>
      <c r="D47" s="23" t="s">
        <v>43</v>
      </c>
      <c r="E47" s="347"/>
      <c r="F47" s="380"/>
      <c r="G47" s="12">
        <v>2</v>
      </c>
      <c r="H47" s="12">
        <v>1</v>
      </c>
      <c r="I47" s="12">
        <v>2</v>
      </c>
      <c r="J47" s="12">
        <v>0</v>
      </c>
      <c r="K47" s="379">
        <v>0</v>
      </c>
      <c r="L47" s="366">
        <f t="shared" si="0"/>
        <v>5</v>
      </c>
      <c r="M47" s="11">
        <v>10</v>
      </c>
      <c r="N47" s="13">
        <f t="shared" si="1"/>
        <v>0.5</v>
      </c>
      <c r="O47" s="254">
        <f t="shared" si="2"/>
        <v>4</v>
      </c>
    </row>
    <row r="48" spans="1:15" s="4" customFormat="1" hidden="1">
      <c r="A48" s="31" t="s">
        <v>53</v>
      </c>
      <c r="B48" s="78">
        <v>2</v>
      </c>
      <c r="C48" s="78" t="s">
        <v>17</v>
      </c>
      <c r="D48" s="40" t="s">
        <v>45</v>
      </c>
      <c r="E48" s="348"/>
      <c r="F48" s="381"/>
      <c r="G48" s="41">
        <v>2</v>
      </c>
      <c r="H48" s="41">
        <v>0</v>
      </c>
      <c r="I48" s="41">
        <v>0</v>
      </c>
      <c r="J48" s="41">
        <v>2</v>
      </c>
      <c r="K48" s="382">
        <v>2</v>
      </c>
      <c r="L48" s="367">
        <f t="shared" si="0"/>
        <v>6</v>
      </c>
      <c r="M48" s="66">
        <v>10</v>
      </c>
      <c r="N48" s="67">
        <f t="shared" si="1"/>
        <v>0.6</v>
      </c>
      <c r="O48" s="254">
        <f t="shared" si="2"/>
        <v>2.6666666666666665</v>
      </c>
    </row>
    <row r="49" spans="1:15" s="4" customFormat="1" ht="15.75" hidden="1" thickBot="1">
      <c r="A49" s="31" t="s">
        <v>53</v>
      </c>
      <c r="B49" s="72">
        <v>2</v>
      </c>
      <c r="C49" s="72" t="s">
        <v>18</v>
      </c>
      <c r="D49" s="73" t="s">
        <v>46</v>
      </c>
      <c r="E49" s="349"/>
      <c r="F49" s="380"/>
      <c r="G49" s="41">
        <v>2</v>
      </c>
      <c r="H49" s="41">
        <v>0</v>
      </c>
      <c r="I49" s="41">
        <v>0</v>
      </c>
      <c r="J49" s="41">
        <v>3</v>
      </c>
      <c r="K49" s="382">
        <v>1</v>
      </c>
      <c r="L49" s="371">
        <f t="shared" si="0"/>
        <v>6</v>
      </c>
      <c r="M49" s="75">
        <v>10</v>
      </c>
      <c r="N49" s="76">
        <f t="shared" si="1"/>
        <v>0.6</v>
      </c>
      <c r="O49" s="254">
        <f t="shared" si="2"/>
        <v>2.8333333333333335</v>
      </c>
    </row>
    <row r="50" spans="1:15" s="4" customFormat="1" ht="17.25" hidden="1">
      <c r="A50" s="48" t="s">
        <v>53</v>
      </c>
      <c r="B50" s="60">
        <v>3</v>
      </c>
      <c r="C50" s="60" t="s">
        <v>0</v>
      </c>
      <c r="D50" s="61" t="s">
        <v>32</v>
      </c>
      <c r="E50" s="345" t="s">
        <v>42</v>
      </c>
      <c r="F50" s="378"/>
      <c r="G50" s="12">
        <v>0</v>
      </c>
      <c r="H50" s="12">
        <v>1</v>
      </c>
      <c r="I50" s="12">
        <v>0</v>
      </c>
      <c r="J50" s="12">
        <v>0</v>
      </c>
      <c r="K50" s="379">
        <v>0</v>
      </c>
      <c r="L50" s="365">
        <f t="shared" si="0"/>
        <v>1</v>
      </c>
      <c r="M50" s="8">
        <v>12</v>
      </c>
      <c r="N50" s="10">
        <f t="shared" si="1"/>
        <v>8.3333333333333329E-2</v>
      </c>
      <c r="O50" s="254">
        <f t="shared" si="2"/>
        <v>4</v>
      </c>
    </row>
    <row r="51" spans="1:15" s="4" customFormat="1" ht="17.25" hidden="1">
      <c r="A51" s="31" t="s">
        <v>53</v>
      </c>
      <c r="B51" s="58">
        <v>3</v>
      </c>
      <c r="C51" s="58" t="s">
        <v>1</v>
      </c>
      <c r="D51" s="59" t="s">
        <v>34</v>
      </c>
      <c r="E51" s="346"/>
      <c r="F51" s="378"/>
      <c r="G51" s="12">
        <v>0</v>
      </c>
      <c r="H51" s="12">
        <v>1</v>
      </c>
      <c r="I51" s="12">
        <v>0</v>
      </c>
      <c r="J51" s="12">
        <v>0</v>
      </c>
      <c r="K51" s="379">
        <v>0</v>
      </c>
      <c r="L51" s="366">
        <f t="shared" si="0"/>
        <v>1</v>
      </c>
      <c r="M51" s="11">
        <v>12</v>
      </c>
      <c r="N51" s="13">
        <f t="shared" si="1"/>
        <v>8.3333333333333329E-2</v>
      </c>
      <c r="O51" s="254">
        <f t="shared" si="2"/>
        <v>4</v>
      </c>
    </row>
    <row r="52" spans="1:15" s="4" customFormat="1" ht="17.25" hidden="1">
      <c r="A52" s="31" t="s">
        <v>53</v>
      </c>
      <c r="B52" s="58">
        <v>3</v>
      </c>
      <c r="C52" s="58" t="s">
        <v>6</v>
      </c>
      <c r="D52" s="59" t="s">
        <v>33</v>
      </c>
      <c r="E52" s="346"/>
      <c r="F52" s="378"/>
      <c r="G52" s="12">
        <v>0</v>
      </c>
      <c r="H52" s="12">
        <v>1</v>
      </c>
      <c r="I52" s="12">
        <v>0</v>
      </c>
      <c r="J52" s="12">
        <v>0</v>
      </c>
      <c r="K52" s="379">
        <v>0</v>
      </c>
      <c r="L52" s="366">
        <f t="shared" si="0"/>
        <v>1</v>
      </c>
      <c r="M52" s="11">
        <v>12</v>
      </c>
      <c r="N52" s="13">
        <f t="shared" si="1"/>
        <v>8.3333333333333329E-2</v>
      </c>
      <c r="O52" s="254">
        <f t="shared" si="2"/>
        <v>4</v>
      </c>
    </row>
    <row r="53" spans="1:15" s="4" customFormat="1" hidden="1">
      <c r="A53" s="31" t="s">
        <v>53</v>
      </c>
      <c r="B53" s="58">
        <v>3</v>
      </c>
      <c r="C53" s="58" t="s">
        <v>7</v>
      </c>
      <c r="D53" s="24" t="s">
        <v>35</v>
      </c>
      <c r="E53" s="347"/>
      <c r="F53" s="380"/>
      <c r="G53" s="12">
        <v>0</v>
      </c>
      <c r="H53" s="12">
        <v>1</v>
      </c>
      <c r="I53" s="12">
        <v>0</v>
      </c>
      <c r="J53" s="12">
        <v>0</v>
      </c>
      <c r="K53" s="379">
        <v>0</v>
      </c>
      <c r="L53" s="366">
        <f t="shared" si="0"/>
        <v>1</v>
      </c>
      <c r="M53" s="11">
        <v>12</v>
      </c>
      <c r="N53" s="13">
        <f t="shared" si="1"/>
        <v>8.3333333333333329E-2</v>
      </c>
      <c r="O53" s="254">
        <f t="shared" si="2"/>
        <v>4</v>
      </c>
    </row>
    <row r="54" spans="1:15" s="4" customFormat="1" hidden="1">
      <c r="A54" s="31" t="s">
        <v>53</v>
      </c>
      <c r="B54" s="58">
        <v>3</v>
      </c>
      <c r="C54" s="58" t="s">
        <v>8</v>
      </c>
      <c r="D54" s="23" t="s">
        <v>36</v>
      </c>
      <c r="E54" s="81"/>
      <c r="F54" s="381"/>
      <c r="G54" s="12">
        <v>0</v>
      </c>
      <c r="H54" s="12">
        <v>1</v>
      </c>
      <c r="I54" s="12">
        <v>0</v>
      </c>
      <c r="J54" s="12">
        <v>0</v>
      </c>
      <c r="K54" s="379">
        <v>0</v>
      </c>
      <c r="L54" s="366">
        <f t="shared" si="0"/>
        <v>1</v>
      </c>
      <c r="M54" s="11">
        <v>12</v>
      </c>
      <c r="N54" s="13">
        <f t="shared" si="1"/>
        <v>8.3333333333333329E-2</v>
      </c>
      <c r="O54" s="254">
        <f t="shared" si="2"/>
        <v>4</v>
      </c>
    </row>
    <row r="55" spans="1:15" s="4" customFormat="1" ht="30" hidden="1">
      <c r="A55" s="31" t="s">
        <v>53</v>
      </c>
      <c r="B55" s="58">
        <v>3</v>
      </c>
      <c r="C55" s="58" t="s">
        <v>9</v>
      </c>
      <c r="D55" s="23" t="s">
        <v>44</v>
      </c>
      <c r="E55" s="81"/>
      <c r="F55" s="381"/>
      <c r="G55" s="12">
        <v>0</v>
      </c>
      <c r="H55" s="12">
        <v>1</v>
      </c>
      <c r="I55" s="12">
        <v>0</v>
      </c>
      <c r="J55" s="12">
        <v>0</v>
      </c>
      <c r="K55" s="379">
        <v>0</v>
      </c>
      <c r="L55" s="366">
        <f t="shared" si="0"/>
        <v>1</v>
      </c>
      <c r="M55" s="11">
        <v>12</v>
      </c>
      <c r="N55" s="13">
        <f t="shared" si="1"/>
        <v>8.3333333333333329E-2</v>
      </c>
      <c r="O55" s="254">
        <f t="shared" si="2"/>
        <v>4</v>
      </c>
    </row>
    <row r="56" spans="1:15" s="4" customFormat="1" ht="30" hidden="1">
      <c r="A56" s="31" t="s">
        <v>53</v>
      </c>
      <c r="B56" s="58">
        <v>3</v>
      </c>
      <c r="C56" s="58" t="s">
        <v>10</v>
      </c>
      <c r="D56" s="23" t="s">
        <v>37</v>
      </c>
      <c r="E56" s="81"/>
      <c r="F56" s="381"/>
      <c r="G56" s="12">
        <v>0</v>
      </c>
      <c r="H56" s="12">
        <v>1</v>
      </c>
      <c r="I56" s="12">
        <v>0</v>
      </c>
      <c r="J56" s="12">
        <v>0</v>
      </c>
      <c r="K56" s="379">
        <v>0</v>
      </c>
      <c r="L56" s="366">
        <f t="shared" si="0"/>
        <v>1</v>
      </c>
      <c r="M56" s="11">
        <v>12</v>
      </c>
      <c r="N56" s="13">
        <f t="shared" si="1"/>
        <v>8.3333333333333329E-2</v>
      </c>
      <c r="O56" s="254">
        <f t="shared" si="2"/>
        <v>4</v>
      </c>
    </row>
    <row r="57" spans="1:15" s="4" customFormat="1" hidden="1">
      <c r="A57" s="31" t="s">
        <v>53</v>
      </c>
      <c r="B57" s="58">
        <v>3</v>
      </c>
      <c r="C57" s="58" t="s">
        <v>11</v>
      </c>
      <c r="D57" s="24" t="s">
        <v>39</v>
      </c>
      <c r="E57" s="347"/>
      <c r="F57" s="380"/>
      <c r="G57" s="12">
        <v>0</v>
      </c>
      <c r="H57" s="12">
        <v>1</v>
      </c>
      <c r="I57" s="12">
        <v>0</v>
      </c>
      <c r="J57" s="12">
        <v>0</v>
      </c>
      <c r="K57" s="379">
        <v>0</v>
      </c>
      <c r="L57" s="366">
        <f t="shared" si="0"/>
        <v>1</v>
      </c>
      <c r="M57" s="11">
        <v>12</v>
      </c>
      <c r="N57" s="13">
        <f t="shared" si="1"/>
        <v>8.3333333333333329E-2</v>
      </c>
      <c r="O57" s="254">
        <f t="shared" si="2"/>
        <v>4</v>
      </c>
    </row>
    <row r="58" spans="1:15" s="4" customFormat="1" hidden="1">
      <c r="A58" s="31" t="s">
        <v>53</v>
      </c>
      <c r="B58" s="58">
        <v>3</v>
      </c>
      <c r="C58" s="58" t="s">
        <v>12</v>
      </c>
      <c r="D58" s="24" t="s">
        <v>38</v>
      </c>
      <c r="E58" s="347"/>
      <c r="F58" s="380"/>
      <c r="G58" s="12">
        <v>0</v>
      </c>
      <c r="H58" s="12">
        <v>1</v>
      </c>
      <c r="I58" s="12">
        <v>0</v>
      </c>
      <c r="J58" s="12">
        <v>0</v>
      </c>
      <c r="K58" s="379">
        <v>0</v>
      </c>
      <c r="L58" s="366">
        <f t="shared" si="0"/>
        <v>1</v>
      </c>
      <c r="M58" s="11">
        <v>12</v>
      </c>
      <c r="N58" s="13">
        <f t="shared" si="1"/>
        <v>8.3333333333333329E-2</v>
      </c>
      <c r="O58" s="254">
        <f t="shared" si="2"/>
        <v>4</v>
      </c>
    </row>
    <row r="59" spans="1:15" s="4" customFormat="1" hidden="1">
      <c r="A59" s="31" t="s">
        <v>53</v>
      </c>
      <c r="B59" s="58">
        <v>3</v>
      </c>
      <c r="C59" s="58" t="s">
        <v>13</v>
      </c>
      <c r="D59" s="23" t="s">
        <v>40</v>
      </c>
      <c r="E59" s="81"/>
      <c r="F59" s="381"/>
      <c r="G59" s="12">
        <v>1</v>
      </c>
      <c r="H59" s="12">
        <v>0</v>
      </c>
      <c r="I59" s="12">
        <v>0</v>
      </c>
      <c r="J59" s="12">
        <v>0</v>
      </c>
      <c r="K59" s="379">
        <v>0</v>
      </c>
      <c r="L59" s="366">
        <f t="shared" si="0"/>
        <v>1</v>
      </c>
      <c r="M59" s="11">
        <v>12</v>
      </c>
      <c r="N59" s="13">
        <f t="shared" si="1"/>
        <v>8.3333333333333329E-2</v>
      </c>
      <c r="O59" s="254">
        <f t="shared" si="2"/>
        <v>5</v>
      </c>
    </row>
    <row r="60" spans="1:15" s="4" customFormat="1" hidden="1">
      <c r="A60" s="31" t="s">
        <v>53</v>
      </c>
      <c r="B60" s="58">
        <v>3</v>
      </c>
      <c r="C60" s="58" t="s">
        <v>15</v>
      </c>
      <c r="D60" s="24" t="s">
        <v>41</v>
      </c>
      <c r="E60" s="347"/>
      <c r="F60" s="380"/>
      <c r="G60" s="12">
        <v>0</v>
      </c>
      <c r="H60" s="12">
        <v>1</v>
      </c>
      <c r="I60" s="12">
        <v>0</v>
      </c>
      <c r="J60" s="12">
        <v>0</v>
      </c>
      <c r="K60" s="379">
        <v>0</v>
      </c>
      <c r="L60" s="366">
        <f t="shared" si="0"/>
        <v>1</v>
      </c>
      <c r="M60" s="11">
        <v>12</v>
      </c>
      <c r="N60" s="13">
        <f t="shared" si="1"/>
        <v>8.3333333333333329E-2</v>
      </c>
      <c r="O60" s="254">
        <f t="shared" si="2"/>
        <v>4</v>
      </c>
    </row>
    <row r="61" spans="1:15" s="4" customFormat="1" hidden="1">
      <c r="A61" s="31" t="s">
        <v>53</v>
      </c>
      <c r="B61" s="58">
        <v>3</v>
      </c>
      <c r="C61" s="58" t="s">
        <v>16</v>
      </c>
      <c r="D61" s="23" t="s">
        <v>43</v>
      </c>
      <c r="E61" s="347"/>
      <c r="F61" s="380"/>
      <c r="G61" s="12">
        <v>1</v>
      </c>
      <c r="H61" s="12">
        <v>0</v>
      </c>
      <c r="I61" s="12">
        <v>0</v>
      </c>
      <c r="J61" s="12">
        <v>0</v>
      </c>
      <c r="K61" s="379">
        <v>0</v>
      </c>
      <c r="L61" s="366">
        <f t="shared" si="0"/>
        <v>1</v>
      </c>
      <c r="M61" s="11">
        <v>12</v>
      </c>
      <c r="N61" s="13">
        <f t="shared" si="1"/>
        <v>8.3333333333333329E-2</v>
      </c>
      <c r="O61" s="254">
        <f t="shared" si="2"/>
        <v>5</v>
      </c>
    </row>
    <row r="62" spans="1:15" s="4" customFormat="1" hidden="1">
      <c r="A62" s="31" t="s">
        <v>53</v>
      </c>
      <c r="B62" s="78">
        <v>3</v>
      </c>
      <c r="C62" s="78" t="s">
        <v>17</v>
      </c>
      <c r="D62" s="40" t="s">
        <v>45</v>
      </c>
      <c r="E62" s="348"/>
      <c r="F62" s="381"/>
      <c r="G62" s="41">
        <v>1</v>
      </c>
      <c r="H62" s="41">
        <v>0</v>
      </c>
      <c r="I62" s="41">
        <v>0</v>
      </c>
      <c r="J62" s="41">
        <v>0</v>
      </c>
      <c r="K62" s="382">
        <v>0</v>
      </c>
      <c r="L62" s="367">
        <f t="shared" si="0"/>
        <v>1</v>
      </c>
      <c r="M62" s="66">
        <v>12</v>
      </c>
      <c r="N62" s="67">
        <f t="shared" si="1"/>
        <v>8.3333333333333329E-2</v>
      </c>
      <c r="O62" s="254">
        <f t="shared" si="2"/>
        <v>5</v>
      </c>
    </row>
    <row r="63" spans="1:15" s="4" customFormat="1" ht="15.75" hidden="1" thickBot="1">
      <c r="A63" s="31" t="s">
        <v>53</v>
      </c>
      <c r="B63" s="72">
        <v>3</v>
      </c>
      <c r="C63" s="72" t="s">
        <v>18</v>
      </c>
      <c r="D63" s="73" t="s">
        <v>46</v>
      </c>
      <c r="E63" s="349"/>
      <c r="F63" s="380"/>
      <c r="G63" s="41">
        <v>1</v>
      </c>
      <c r="H63" s="41">
        <v>0</v>
      </c>
      <c r="I63" s="41">
        <v>0</v>
      </c>
      <c r="J63" s="41">
        <v>0</v>
      </c>
      <c r="K63" s="382">
        <v>0</v>
      </c>
      <c r="L63" s="371">
        <f t="shared" si="0"/>
        <v>1</v>
      </c>
      <c r="M63" s="75">
        <v>12</v>
      </c>
      <c r="N63" s="76">
        <f t="shared" si="1"/>
        <v>8.3333333333333329E-2</v>
      </c>
      <c r="O63" s="254">
        <f t="shared" si="2"/>
        <v>5</v>
      </c>
    </row>
    <row r="64" spans="1:15" s="4" customFormat="1" ht="17.25" hidden="1">
      <c r="A64" s="48" t="s">
        <v>53</v>
      </c>
      <c r="B64" s="60">
        <v>4</v>
      </c>
      <c r="C64" s="60" t="s">
        <v>0</v>
      </c>
      <c r="D64" s="61" t="s">
        <v>32</v>
      </c>
      <c r="E64" s="345" t="s">
        <v>42</v>
      </c>
      <c r="F64" s="378"/>
      <c r="G64" s="12">
        <v>0</v>
      </c>
      <c r="H64" s="12">
        <v>0</v>
      </c>
      <c r="I64" s="12">
        <v>0</v>
      </c>
      <c r="J64" s="12">
        <v>0</v>
      </c>
      <c r="K64" s="379">
        <v>0</v>
      </c>
      <c r="L64" s="365">
        <f t="shared" si="0"/>
        <v>0</v>
      </c>
      <c r="M64" s="8">
        <v>9</v>
      </c>
      <c r="N64" s="10">
        <f t="shared" si="1"/>
        <v>0</v>
      </c>
      <c r="O64" s="271" t="e">
        <f t="shared" si="2"/>
        <v>#DIV/0!</v>
      </c>
    </row>
    <row r="65" spans="1:15" s="4" customFormat="1" ht="17.25" hidden="1">
      <c r="A65" s="31" t="s">
        <v>53</v>
      </c>
      <c r="B65" s="58">
        <v>4</v>
      </c>
      <c r="C65" s="58" t="s">
        <v>1</v>
      </c>
      <c r="D65" s="59" t="s">
        <v>34</v>
      </c>
      <c r="E65" s="346"/>
      <c r="F65" s="378"/>
      <c r="G65" s="12">
        <v>1</v>
      </c>
      <c r="H65" s="12">
        <v>0</v>
      </c>
      <c r="I65" s="12">
        <v>0</v>
      </c>
      <c r="J65" s="12">
        <v>0</v>
      </c>
      <c r="K65" s="379">
        <v>1</v>
      </c>
      <c r="L65" s="366">
        <f t="shared" si="0"/>
        <v>2</v>
      </c>
      <c r="M65" s="11">
        <v>9</v>
      </c>
      <c r="N65" s="13">
        <f t="shared" si="1"/>
        <v>0.22222222222222221</v>
      </c>
      <c r="O65" s="254">
        <f t="shared" si="2"/>
        <v>3</v>
      </c>
    </row>
    <row r="66" spans="1:15" s="4" customFormat="1" ht="17.25" hidden="1">
      <c r="A66" s="31" t="s">
        <v>53</v>
      </c>
      <c r="B66" s="58">
        <v>4</v>
      </c>
      <c r="C66" s="58" t="s">
        <v>6</v>
      </c>
      <c r="D66" s="59" t="s">
        <v>33</v>
      </c>
      <c r="E66" s="346"/>
      <c r="F66" s="378"/>
      <c r="G66" s="12">
        <v>0</v>
      </c>
      <c r="H66" s="12">
        <v>1</v>
      </c>
      <c r="I66" s="12">
        <v>0</v>
      </c>
      <c r="J66" s="12">
        <v>1</v>
      </c>
      <c r="K66" s="379">
        <v>0</v>
      </c>
      <c r="L66" s="366">
        <f t="shared" si="0"/>
        <v>2</v>
      </c>
      <c r="M66" s="11">
        <v>9</v>
      </c>
      <c r="N66" s="13">
        <f t="shared" si="1"/>
        <v>0.22222222222222221</v>
      </c>
      <c r="O66" s="254">
        <f t="shared" si="2"/>
        <v>3</v>
      </c>
    </row>
    <row r="67" spans="1:15" s="4" customFormat="1" hidden="1">
      <c r="A67" s="31" t="s">
        <v>53</v>
      </c>
      <c r="B67" s="58">
        <v>4</v>
      </c>
      <c r="C67" s="58" t="s">
        <v>7</v>
      </c>
      <c r="D67" s="24" t="s">
        <v>35</v>
      </c>
      <c r="E67" s="347"/>
      <c r="F67" s="380"/>
      <c r="G67" s="12">
        <v>0</v>
      </c>
      <c r="H67" s="12">
        <v>0</v>
      </c>
      <c r="I67" s="12">
        <v>1</v>
      </c>
      <c r="J67" s="12">
        <v>1</v>
      </c>
      <c r="K67" s="379">
        <v>0</v>
      </c>
      <c r="L67" s="366">
        <f t="shared" si="0"/>
        <v>2</v>
      </c>
      <c r="M67" s="11">
        <v>9</v>
      </c>
      <c r="N67" s="13">
        <f t="shared" si="1"/>
        <v>0.22222222222222221</v>
      </c>
      <c r="O67" s="254">
        <f t="shared" si="2"/>
        <v>2.5</v>
      </c>
    </row>
    <row r="68" spans="1:15" s="4" customFormat="1" hidden="1">
      <c r="A68" s="31" t="s">
        <v>53</v>
      </c>
      <c r="B68" s="58">
        <v>4</v>
      </c>
      <c r="C68" s="58" t="s">
        <v>8</v>
      </c>
      <c r="D68" s="23" t="s">
        <v>36</v>
      </c>
      <c r="E68" s="81"/>
      <c r="F68" s="381"/>
      <c r="G68" s="12">
        <v>0</v>
      </c>
      <c r="H68" s="12">
        <v>0</v>
      </c>
      <c r="I68" s="12">
        <v>1</v>
      </c>
      <c r="J68" s="12">
        <v>1</v>
      </c>
      <c r="K68" s="379">
        <v>0</v>
      </c>
      <c r="L68" s="366">
        <f t="shared" si="0"/>
        <v>2</v>
      </c>
      <c r="M68" s="11">
        <v>9</v>
      </c>
      <c r="N68" s="13">
        <f t="shared" si="1"/>
        <v>0.22222222222222221</v>
      </c>
      <c r="O68" s="254">
        <f t="shared" si="2"/>
        <v>2.5</v>
      </c>
    </row>
    <row r="69" spans="1:15" s="4" customFormat="1" ht="30" hidden="1">
      <c r="A69" s="31" t="s">
        <v>53</v>
      </c>
      <c r="B69" s="58">
        <v>4</v>
      </c>
      <c r="C69" s="58" t="s">
        <v>9</v>
      </c>
      <c r="D69" s="23" t="s">
        <v>44</v>
      </c>
      <c r="E69" s="81"/>
      <c r="F69" s="381"/>
      <c r="G69" s="12">
        <v>0</v>
      </c>
      <c r="H69" s="12">
        <v>1</v>
      </c>
      <c r="I69" s="12">
        <v>1</v>
      </c>
      <c r="J69" s="12">
        <v>0</v>
      </c>
      <c r="K69" s="379">
        <v>0</v>
      </c>
      <c r="L69" s="366">
        <f t="shared" si="0"/>
        <v>2</v>
      </c>
      <c r="M69" s="11">
        <v>9</v>
      </c>
      <c r="N69" s="13">
        <f t="shared" si="1"/>
        <v>0.22222222222222221</v>
      </c>
      <c r="O69" s="254">
        <f t="shared" si="2"/>
        <v>3.5</v>
      </c>
    </row>
    <row r="70" spans="1:15" s="4" customFormat="1" ht="30" hidden="1">
      <c r="A70" s="31" t="s">
        <v>53</v>
      </c>
      <c r="B70" s="58">
        <v>4</v>
      </c>
      <c r="C70" s="58" t="s">
        <v>10</v>
      </c>
      <c r="D70" s="23" t="s">
        <v>37</v>
      </c>
      <c r="E70" s="81"/>
      <c r="F70" s="381"/>
      <c r="G70" s="12">
        <v>0</v>
      </c>
      <c r="H70" s="12">
        <v>1</v>
      </c>
      <c r="I70" s="12">
        <v>1</v>
      </c>
      <c r="J70" s="12">
        <v>0</v>
      </c>
      <c r="K70" s="379">
        <v>0</v>
      </c>
      <c r="L70" s="366">
        <f t="shared" si="0"/>
        <v>2</v>
      </c>
      <c r="M70" s="11">
        <v>9</v>
      </c>
      <c r="N70" s="13">
        <f t="shared" si="1"/>
        <v>0.22222222222222221</v>
      </c>
      <c r="O70" s="254">
        <f t="shared" si="2"/>
        <v>3.5</v>
      </c>
    </row>
    <row r="71" spans="1:15" s="4" customFormat="1" hidden="1">
      <c r="A71" s="31" t="s">
        <v>53</v>
      </c>
      <c r="B71" s="58">
        <v>4</v>
      </c>
      <c r="C71" s="58" t="s">
        <v>11</v>
      </c>
      <c r="D71" s="24" t="s">
        <v>39</v>
      </c>
      <c r="E71" s="347"/>
      <c r="F71" s="380"/>
      <c r="G71" s="12">
        <v>0</v>
      </c>
      <c r="H71" s="12">
        <v>0</v>
      </c>
      <c r="I71" s="12">
        <v>2</v>
      </c>
      <c r="J71" s="12">
        <v>0</v>
      </c>
      <c r="K71" s="379">
        <v>0</v>
      </c>
      <c r="L71" s="366">
        <f t="shared" si="0"/>
        <v>2</v>
      </c>
      <c r="M71" s="11">
        <v>9</v>
      </c>
      <c r="N71" s="13">
        <f t="shared" si="1"/>
        <v>0.22222222222222221</v>
      </c>
      <c r="O71" s="254">
        <f t="shared" si="2"/>
        <v>3</v>
      </c>
    </row>
    <row r="72" spans="1:15" s="4" customFormat="1" hidden="1">
      <c r="A72" s="31" t="s">
        <v>53</v>
      </c>
      <c r="B72" s="58">
        <v>4</v>
      </c>
      <c r="C72" s="58" t="s">
        <v>12</v>
      </c>
      <c r="D72" s="24" t="s">
        <v>38</v>
      </c>
      <c r="E72" s="347"/>
      <c r="F72" s="380"/>
      <c r="G72" s="12">
        <v>0</v>
      </c>
      <c r="H72" s="12">
        <v>0</v>
      </c>
      <c r="I72" s="12">
        <v>1</v>
      </c>
      <c r="J72" s="12">
        <v>1</v>
      </c>
      <c r="K72" s="379">
        <v>0</v>
      </c>
      <c r="L72" s="366">
        <f t="shared" ref="L72:L138" si="4">SUM(G72:K72)</f>
        <v>2</v>
      </c>
      <c r="M72" s="11">
        <v>9</v>
      </c>
      <c r="N72" s="13">
        <f t="shared" ref="N72:N138" si="5">L72/M72</f>
        <v>0.22222222222222221</v>
      </c>
      <c r="O72" s="254">
        <f t="shared" si="2"/>
        <v>2.5</v>
      </c>
    </row>
    <row r="73" spans="1:15" s="4" customFormat="1" hidden="1">
      <c r="A73" s="31" t="s">
        <v>53</v>
      </c>
      <c r="B73" s="58">
        <v>4</v>
      </c>
      <c r="C73" s="58" t="s">
        <v>13</v>
      </c>
      <c r="D73" s="23" t="s">
        <v>40</v>
      </c>
      <c r="E73" s="81"/>
      <c r="F73" s="381"/>
      <c r="G73" s="12">
        <v>0</v>
      </c>
      <c r="H73" s="12">
        <v>0</v>
      </c>
      <c r="I73" s="12">
        <v>1</v>
      </c>
      <c r="J73" s="12">
        <v>1</v>
      </c>
      <c r="K73" s="379">
        <v>0</v>
      </c>
      <c r="L73" s="366">
        <f t="shared" si="4"/>
        <v>2</v>
      </c>
      <c r="M73" s="11">
        <v>9</v>
      </c>
      <c r="N73" s="13">
        <f t="shared" si="5"/>
        <v>0.22222222222222221</v>
      </c>
      <c r="O73" s="254">
        <f t="shared" ref="O73:O139" si="6" xml:space="preserve"> (5*G73+4*H73+3*I73+2*J73+1*K73)/L73</f>
        <v>2.5</v>
      </c>
    </row>
    <row r="74" spans="1:15" s="4" customFormat="1" hidden="1">
      <c r="A74" s="31" t="s">
        <v>53</v>
      </c>
      <c r="B74" s="58">
        <v>4</v>
      </c>
      <c r="C74" s="58" t="s">
        <v>15</v>
      </c>
      <c r="D74" s="24" t="s">
        <v>41</v>
      </c>
      <c r="E74" s="347"/>
      <c r="F74" s="380"/>
      <c r="G74" s="12">
        <v>0</v>
      </c>
      <c r="H74" s="12">
        <v>0</v>
      </c>
      <c r="I74" s="12">
        <v>1</v>
      </c>
      <c r="J74" s="12">
        <v>1</v>
      </c>
      <c r="K74" s="379">
        <v>0</v>
      </c>
      <c r="L74" s="366">
        <f t="shared" si="4"/>
        <v>2</v>
      </c>
      <c r="M74" s="11">
        <v>9</v>
      </c>
      <c r="N74" s="13">
        <f t="shared" si="5"/>
        <v>0.22222222222222221</v>
      </c>
      <c r="O74" s="254">
        <f t="shared" si="6"/>
        <v>2.5</v>
      </c>
    </row>
    <row r="75" spans="1:15" s="4" customFormat="1" hidden="1">
      <c r="A75" s="31" t="s">
        <v>53</v>
      </c>
      <c r="B75" s="58">
        <v>4</v>
      </c>
      <c r="C75" s="58" t="s">
        <v>16</v>
      </c>
      <c r="D75" s="23" t="s">
        <v>43</v>
      </c>
      <c r="E75" s="347"/>
      <c r="F75" s="380"/>
      <c r="G75" s="12">
        <v>0</v>
      </c>
      <c r="H75" s="12">
        <v>1</v>
      </c>
      <c r="I75" s="12">
        <v>0</v>
      </c>
      <c r="J75" s="12">
        <v>0</v>
      </c>
      <c r="K75" s="379">
        <v>0</v>
      </c>
      <c r="L75" s="366">
        <f t="shared" si="4"/>
        <v>1</v>
      </c>
      <c r="M75" s="11">
        <v>9</v>
      </c>
      <c r="N75" s="13">
        <f t="shared" si="5"/>
        <v>0.1111111111111111</v>
      </c>
      <c r="O75" s="254">
        <f t="shared" si="6"/>
        <v>4</v>
      </c>
    </row>
    <row r="76" spans="1:15" s="4" customFormat="1" hidden="1">
      <c r="A76" s="31" t="s">
        <v>53</v>
      </c>
      <c r="B76" s="78">
        <v>4</v>
      </c>
      <c r="C76" s="78" t="s">
        <v>17</v>
      </c>
      <c r="D76" s="40" t="s">
        <v>45</v>
      </c>
      <c r="E76" s="348"/>
      <c r="F76" s="381"/>
      <c r="G76" s="41">
        <v>0</v>
      </c>
      <c r="H76" s="41">
        <v>0</v>
      </c>
      <c r="I76" s="41">
        <v>0</v>
      </c>
      <c r="J76" s="41">
        <v>0</v>
      </c>
      <c r="K76" s="382">
        <v>2</v>
      </c>
      <c r="L76" s="367">
        <f t="shared" si="4"/>
        <v>2</v>
      </c>
      <c r="M76" s="66">
        <v>9</v>
      </c>
      <c r="N76" s="67">
        <f t="shared" si="5"/>
        <v>0.22222222222222221</v>
      </c>
      <c r="O76" s="254">
        <f t="shared" si="6"/>
        <v>1</v>
      </c>
    </row>
    <row r="77" spans="1:15" s="4" customFormat="1" ht="15.75" hidden="1" thickBot="1">
      <c r="A77" s="31" t="s">
        <v>53</v>
      </c>
      <c r="B77" s="72">
        <v>4</v>
      </c>
      <c r="C77" s="72" t="s">
        <v>18</v>
      </c>
      <c r="D77" s="73" t="s">
        <v>46</v>
      </c>
      <c r="E77" s="349"/>
      <c r="F77" s="380"/>
      <c r="G77" s="41">
        <v>0</v>
      </c>
      <c r="H77" s="41">
        <v>0</v>
      </c>
      <c r="I77" s="41">
        <v>0</v>
      </c>
      <c r="J77" s="41">
        <v>2</v>
      </c>
      <c r="K77" s="382">
        <v>0</v>
      </c>
      <c r="L77" s="371">
        <f t="shared" si="4"/>
        <v>2</v>
      </c>
      <c r="M77" s="75">
        <v>9</v>
      </c>
      <c r="N77" s="76">
        <f t="shared" si="5"/>
        <v>0.22222222222222221</v>
      </c>
      <c r="O77" s="254">
        <f t="shared" si="6"/>
        <v>2</v>
      </c>
    </row>
    <row r="78" spans="1:15" s="4" customFormat="1" ht="17.25" hidden="1">
      <c r="A78" s="48" t="s">
        <v>53</v>
      </c>
      <c r="B78" s="60">
        <v>5</v>
      </c>
      <c r="C78" s="53" t="s">
        <v>0</v>
      </c>
      <c r="D78" s="163" t="s">
        <v>32</v>
      </c>
      <c r="E78" s="351" t="s">
        <v>42</v>
      </c>
      <c r="F78" s="378"/>
      <c r="G78" s="12">
        <v>3</v>
      </c>
      <c r="H78" s="12">
        <v>8</v>
      </c>
      <c r="I78" s="12">
        <v>4</v>
      </c>
      <c r="J78" s="12">
        <v>0</v>
      </c>
      <c r="K78" s="379">
        <v>0</v>
      </c>
      <c r="L78" s="365">
        <f t="shared" si="4"/>
        <v>15</v>
      </c>
      <c r="M78" s="8">
        <v>43</v>
      </c>
      <c r="N78" s="10">
        <f t="shared" si="5"/>
        <v>0.34883720930232559</v>
      </c>
      <c r="O78" s="254">
        <f t="shared" si="6"/>
        <v>3.9333333333333331</v>
      </c>
    </row>
    <row r="79" spans="1:15" s="4" customFormat="1" ht="17.25" hidden="1">
      <c r="A79" s="31" t="s">
        <v>53</v>
      </c>
      <c r="B79" s="58">
        <v>5</v>
      </c>
      <c r="C79" s="167" t="s">
        <v>1</v>
      </c>
      <c r="D79" s="164" t="s">
        <v>34</v>
      </c>
      <c r="E79" s="352"/>
      <c r="F79" s="378"/>
      <c r="G79" s="12">
        <v>2</v>
      </c>
      <c r="H79" s="12">
        <v>13</v>
      </c>
      <c r="I79" s="12">
        <v>5</v>
      </c>
      <c r="J79" s="12">
        <v>1</v>
      </c>
      <c r="K79" s="379">
        <v>1</v>
      </c>
      <c r="L79" s="366">
        <f t="shared" si="4"/>
        <v>22</v>
      </c>
      <c r="M79" s="11">
        <v>43</v>
      </c>
      <c r="N79" s="13">
        <f t="shared" si="5"/>
        <v>0.51162790697674421</v>
      </c>
      <c r="O79" s="254">
        <f t="shared" si="6"/>
        <v>3.6363636363636362</v>
      </c>
    </row>
    <row r="80" spans="1:15" s="4" customFormat="1" ht="17.25" hidden="1">
      <c r="A80" s="31" t="s">
        <v>53</v>
      </c>
      <c r="B80" s="58">
        <v>5</v>
      </c>
      <c r="C80" s="167" t="s">
        <v>6</v>
      </c>
      <c r="D80" s="164" t="s">
        <v>33</v>
      </c>
      <c r="E80" s="352"/>
      <c r="F80" s="378"/>
      <c r="G80" s="12">
        <v>2</v>
      </c>
      <c r="H80" s="12">
        <v>13</v>
      </c>
      <c r="I80" s="12">
        <v>6</v>
      </c>
      <c r="J80" s="12">
        <v>0</v>
      </c>
      <c r="K80" s="379">
        <v>1</v>
      </c>
      <c r="L80" s="366">
        <f t="shared" si="4"/>
        <v>22</v>
      </c>
      <c r="M80" s="11">
        <v>43</v>
      </c>
      <c r="N80" s="13">
        <f t="shared" si="5"/>
        <v>0.51162790697674421</v>
      </c>
      <c r="O80" s="254">
        <f t="shared" si="6"/>
        <v>3.6818181818181817</v>
      </c>
    </row>
    <row r="81" spans="1:15" s="4" customFormat="1" hidden="1">
      <c r="A81" s="31" t="s">
        <v>53</v>
      </c>
      <c r="B81" s="58">
        <v>5</v>
      </c>
      <c r="C81" s="167" t="s">
        <v>7</v>
      </c>
      <c r="D81" s="125" t="s">
        <v>35</v>
      </c>
      <c r="E81" s="353"/>
      <c r="F81" s="380"/>
      <c r="G81" s="12">
        <v>3</v>
      </c>
      <c r="H81" s="12">
        <v>15</v>
      </c>
      <c r="I81" s="12">
        <v>3</v>
      </c>
      <c r="J81" s="12">
        <v>1</v>
      </c>
      <c r="K81" s="379">
        <v>0</v>
      </c>
      <c r="L81" s="366">
        <f t="shared" si="4"/>
        <v>22</v>
      </c>
      <c r="M81" s="11">
        <v>43</v>
      </c>
      <c r="N81" s="13">
        <f t="shared" si="5"/>
        <v>0.51162790697674421</v>
      </c>
      <c r="O81" s="254">
        <f t="shared" si="6"/>
        <v>3.9090909090909092</v>
      </c>
    </row>
    <row r="82" spans="1:15" s="4" customFormat="1" hidden="1">
      <c r="A82" s="31" t="s">
        <v>53</v>
      </c>
      <c r="B82" s="58">
        <v>5</v>
      </c>
      <c r="C82" s="167" t="s">
        <v>8</v>
      </c>
      <c r="D82" s="126" t="s">
        <v>36</v>
      </c>
      <c r="E82" s="354"/>
      <c r="F82" s="381"/>
      <c r="G82" s="12">
        <v>3</v>
      </c>
      <c r="H82" s="12">
        <v>11</v>
      </c>
      <c r="I82" s="12">
        <v>4</v>
      </c>
      <c r="J82" s="12">
        <v>1</v>
      </c>
      <c r="K82" s="379">
        <v>0</v>
      </c>
      <c r="L82" s="366">
        <f t="shared" si="4"/>
        <v>19</v>
      </c>
      <c r="M82" s="11">
        <v>43</v>
      </c>
      <c r="N82" s="13">
        <f t="shared" si="5"/>
        <v>0.44186046511627908</v>
      </c>
      <c r="O82" s="254">
        <f t="shared" si="6"/>
        <v>3.8421052631578947</v>
      </c>
    </row>
    <row r="83" spans="1:15" s="4" customFormat="1" ht="30" hidden="1">
      <c r="A83" s="31" t="s">
        <v>53</v>
      </c>
      <c r="B83" s="58">
        <v>5</v>
      </c>
      <c r="C83" s="167" t="s">
        <v>9</v>
      </c>
      <c r="D83" s="126" t="s">
        <v>44</v>
      </c>
      <c r="E83" s="354"/>
      <c r="F83" s="381"/>
      <c r="G83" s="12">
        <v>3</v>
      </c>
      <c r="H83" s="12">
        <v>14</v>
      </c>
      <c r="I83" s="12">
        <v>5</v>
      </c>
      <c r="J83" s="12">
        <v>0</v>
      </c>
      <c r="K83" s="379">
        <v>0</v>
      </c>
      <c r="L83" s="366">
        <f t="shared" si="4"/>
        <v>22</v>
      </c>
      <c r="M83" s="11">
        <v>43</v>
      </c>
      <c r="N83" s="13">
        <f t="shared" si="5"/>
        <v>0.51162790697674421</v>
      </c>
      <c r="O83" s="254">
        <f t="shared" si="6"/>
        <v>3.9090909090909092</v>
      </c>
    </row>
    <row r="84" spans="1:15" s="4" customFormat="1" ht="30" hidden="1">
      <c r="A84" s="31" t="s">
        <v>53</v>
      </c>
      <c r="B84" s="58">
        <v>5</v>
      </c>
      <c r="C84" s="167" t="s">
        <v>10</v>
      </c>
      <c r="D84" s="126" t="s">
        <v>37</v>
      </c>
      <c r="E84" s="354"/>
      <c r="F84" s="381"/>
      <c r="G84" s="12">
        <v>1</v>
      </c>
      <c r="H84" s="12">
        <v>13</v>
      </c>
      <c r="I84" s="12">
        <v>6</v>
      </c>
      <c r="J84" s="12">
        <v>1</v>
      </c>
      <c r="K84" s="379">
        <v>0</v>
      </c>
      <c r="L84" s="366">
        <f t="shared" si="4"/>
        <v>21</v>
      </c>
      <c r="M84" s="11">
        <v>43</v>
      </c>
      <c r="N84" s="13">
        <f t="shared" si="5"/>
        <v>0.48837209302325579</v>
      </c>
      <c r="O84" s="254">
        <f t="shared" si="6"/>
        <v>3.6666666666666665</v>
      </c>
    </row>
    <row r="85" spans="1:15" s="4" customFormat="1" hidden="1">
      <c r="A85" s="31" t="s">
        <v>53</v>
      </c>
      <c r="B85" s="58">
        <v>5</v>
      </c>
      <c r="C85" s="167" t="s">
        <v>11</v>
      </c>
      <c r="D85" s="125" t="s">
        <v>39</v>
      </c>
      <c r="E85" s="353"/>
      <c r="F85" s="380"/>
      <c r="G85" s="12">
        <v>2</v>
      </c>
      <c r="H85" s="12">
        <v>14</v>
      </c>
      <c r="I85" s="12">
        <v>5</v>
      </c>
      <c r="J85" s="12">
        <v>0</v>
      </c>
      <c r="K85" s="379">
        <v>0</v>
      </c>
      <c r="L85" s="366">
        <f t="shared" si="4"/>
        <v>21</v>
      </c>
      <c r="M85" s="11">
        <v>43</v>
      </c>
      <c r="N85" s="13">
        <f t="shared" si="5"/>
        <v>0.48837209302325579</v>
      </c>
      <c r="O85" s="254">
        <f t="shared" si="6"/>
        <v>3.8571428571428572</v>
      </c>
    </row>
    <row r="86" spans="1:15" s="4" customFormat="1" hidden="1">
      <c r="A86" s="31" t="s">
        <v>53</v>
      </c>
      <c r="B86" s="58">
        <v>5</v>
      </c>
      <c r="C86" s="167" t="s">
        <v>12</v>
      </c>
      <c r="D86" s="125" t="s">
        <v>38</v>
      </c>
      <c r="E86" s="353"/>
      <c r="F86" s="380"/>
      <c r="G86" s="12">
        <v>2</v>
      </c>
      <c r="H86" s="12">
        <v>11</v>
      </c>
      <c r="I86" s="12">
        <v>9</v>
      </c>
      <c r="J86" s="12">
        <v>0</v>
      </c>
      <c r="K86" s="379">
        <v>0</v>
      </c>
      <c r="L86" s="366">
        <f t="shared" si="4"/>
        <v>22</v>
      </c>
      <c r="M86" s="11">
        <v>43</v>
      </c>
      <c r="N86" s="13">
        <f t="shared" si="5"/>
        <v>0.51162790697674421</v>
      </c>
      <c r="O86" s="254">
        <f t="shared" si="6"/>
        <v>3.6818181818181817</v>
      </c>
    </row>
    <row r="87" spans="1:15" s="4" customFormat="1" hidden="1">
      <c r="A87" s="31" t="s">
        <v>53</v>
      </c>
      <c r="B87" s="58">
        <v>5</v>
      </c>
      <c r="C87" s="167" t="s">
        <v>13</v>
      </c>
      <c r="D87" s="126" t="s">
        <v>40</v>
      </c>
      <c r="E87" s="354"/>
      <c r="F87" s="381"/>
      <c r="G87" s="12">
        <v>1</v>
      </c>
      <c r="H87" s="12">
        <v>14</v>
      </c>
      <c r="I87" s="12">
        <v>6</v>
      </c>
      <c r="J87" s="12">
        <v>0</v>
      </c>
      <c r="K87" s="379">
        <v>1</v>
      </c>
      <c r="L87" s="366">
        <f t="shared" si="4"/>
        <v>22</v>
      </c>
      <c r="M87" s="11">
        <v>43</v>
      </c>
      <c r="N87" s="13">
        <f t="shared" si="5"/>
        <v>0.51162790697674421</v>
      </c>
      <c r="O87" s="254">
        <f t="shared" si="6"/>
        <v>3.6363636363636362</v>
      </c>
    </row>
    <row r="88" spans="1:15" s="4" customFormat="1" hidden="1">
      <c r="A88" s="31" t="s">
        <v>53</v>
      </c>
      <c r="B88" s="58">
        <v>5</v>
      </c>
      <c r="C88" s="167" t="s">
        <v>15</v>
      </c>
      <c r="D88" s="125" t="s">
        <v>41</v>
      </c>
      <c r="E88" s="353"/>
      <c r="F88" s="380"/>
      <c r="G88" s="12">
        <v>1</v>
      </c>
      <c r="H88" s="12">
        <v>11</v>
      </c>
      <c r="I88" s="12">
        <v>8</v>
      </c>
      <c r="J88" s="12">
        <v>0</v>
      </c>
      <c r="K88" s="379">
        <v>2</v>
      </c>
      <c r="L88" s="366">
        <f t="shared" si="4"/>
        <v>22</v>
      </c>
      <c r="M88" s="11">
        <v>43</v>
      </c>
      <c r="N88" s="13">
        <f t="shared" si="5"/>
        <v>0.51162790697674421</v>
      </c>
      <c r="O88" s="254">
        <f t="shared" si="6"/>
        <v>3.4090909090909092</v>
      </c>
    </row>
    <row r="89" spans="1:15" s="4" customFormat="1" hidden="1">
      <c r="A89" s="31" t="s">
        <v>53</v>
      </c>
      <c r="B89" s="58">
        <v>5</v>
      </c>
      <c r="C89" s="167" t="s">
        <v>16</v>
      </c>
      <c r="D89" s="126" t="s">
        <v>43</v>
      </c>
      <c r="E89" s="353"/>
      <c r="F89" s="380"/>
      <c r="G89" s="12">
        <v>1</v>
      </c>
      <c r="H89" s="12">
        <v>8</v>
      </c>
      <c r="I89" s="12">
        <v>3</v>
      </c>
      <c r="J89" s="12">
        <v>2</v>
      </c>
      <c r="K89" s="379">
        <v>0</v>
      </c>
      <c r="L89" s="366">
        <f t="shared" si="4"/>
        <v>14</v>
      </c>
      <c r="M89" s="11">
        <v>43</v>
      </c>
      <c r="N89" s="13">
        <f t="shared" si="5"/>
        <v>0.32558139534883723</v>
      </c>
      <c r="O89" s="254">
        <f t="shared" si="6"/>
        <v>3.5714285714285716</v>
      </c>
    </row>
    <row r="90" spans="1:15" s="4" customFormat="1" hidden="1">
      <c r="A90" s="31" t="s">
        <v>53</v>
      </c>
      <c r="B90" s="78">
        <v>5</v>
      </c>
      <c r="C90" s="168" t="s">
        <v>17</v>
      </c>
      <c r="D90" s="165" t="s">
        <v>45</v>
      </c>
      <c r="E90" s="355"/>
      <c r="F90" s="381"/>
      <c r="G90" s="41">
        <v>7</v>
      </c>
      <c r="H90" s="41">
        <v>1</v>
      </c>
      <c r="I90" s="41">
        <v>11</v>
      </c>
      <c r="J90" s="41">
        <v>2</v>
      </c>
      <c r="K90" s="382">
        <v>1</v>
      </c>
      <c r="L90" s="367">
        <f t="shared" si="4"/>
        <v>22</v>
      </c>
      <c r="M90" s="66">
        <v>43</v>
      </c>
      <c r="N90" s="67">
        <f t="shared" si="5"/>
        <v>0.51162790697674421</v>
      </c>
      <c r="O90" s="254">
        <f t="shared" si="6"/>
        <v>3.5</v>
      </c>
    </row>
    <row r="91" spans="1:15" s="4" customFormat="1" ht="15.75" hidden="1" thickBot="1">
      <c r="A91" s="32" t="s">
        <v>53</v>
      </c>
      <c r="B91" s="72">
        <v>5</v>
      </c>
      <c r="C91" s="169" t="s">
        <v>18</v>
      </c>
      <c r="D91" s="166" t="s">
        <v>46</v>
      </c>
      <c r="E91" s="356"/>
      <c r="F91" s="380"/>
      <c r="G91" s="41">
        <v>7</v>
      </c>
      <c r="H91" s="41">
        <v>2</v>
      </c>
      <c r="I91" s="41">
        <v>11</v>
      </c>
      <c r="J91" s="41">
        <v>2</v>
      </c>
      <c r="K91" s="382">
        <v>0</v>
      </c>
      <c r="L91" s="371">
        <f t="shared" si="4"/>
        <v>22</v>
      </c>
      <c r="M91" s="75">
        <v>43</v>
      </c>
      <c r="N91" s="76">
        <f t="shared" si="5"/>
        <v>0.51162790697674421</v>
      </c>
      <c r="O91" s="254">
        <f t="shared" si="6"/>
        <v>3.6363636363636362</v>
      </c>
    </row>
    <row r="92" spans="1:15" s="4" customFormat="1" ht="17.25" hidden="1">
      <c r="A92" s="48" t="s">
        <v>53</v>
      </c>
      <c r="B92" s="60">
        <v>6</v>
      </c>
      <c r="C92" s="53" t="s">
        <v>0</v>
      </c>
      <c r="D92" s="163" t="s">
        <v>32</v>
      </c>
      <c r="E92" s="351" t="s">
        <v>42</v>
      </c>
      <c r="F92" s="378"/>
      <c r="G92" s="12">
        <v>0</v>
      </c>
      <c r="H92" s="12">
        <v>2</v>
      </c>
      <c r="I92" s="12">
        <v>0</v>
      </c>
      <c r="J92" s="12">
        <v>0</v>
      </c>
      <c r="K92" s="379">
        <v>0</v>
      </c>
      <c r="L92" s="365">
        <f t="shared" si="4"/>
        <v>2</v>
      </c>
      <c r="M92" s="8">
        <v>10</v>
      </c>
      <c r="N92" s="10">
        <f t="shared" si="5"/>
        <v>0.2</v>
      </c>
      <c r="O92" s="254">
        <f t="shared" si="6"/>
        <v>4</v>
      </c>
    </row>
    <row r="93" spans="1:15" s="4" customFormat="1" ht="17.25" hidden="1">
      <c r="A93" s="31" t="s">
        <v>53</v>
      </c>
      <c r="B93" s="58">
        <v>6</v>
      </c>
      <c r="C93" s="167" t="s">
        <v>1</v>
      </c>
      <c r="D93" s="164" t="s">
        <v>34</v>
      </c>
      <c r="E93" s="352"/>
      <c r="F93" s="378"/>
      <c r="G93" s="12">
        <v>1</v>
      </c>
      <c r="H93" s="12">
        <v>1</v>
      </c>
      <c r="I93" s="12">
        <v>1</v>
      </c>
      <c r="J93" s="12">
        <v>0</v>
      </c>
      <c r="K93" s="379">
        <v>0</v>
      </c>
      <c r="L93" s="366">
        <f t="shared" si="4"/>
        <v>3</v>
      </c>
      <c r="M93" s="11">
        <v>10</v>
      </c>
      <c r="N93" s="13">
        <f t="shared" si="5"/>
        <v>0.3</v>
      </c>
      <c r="O93" s="254">
        <f t="shared" si="6"/>
        <v>4</v>
      </c>
    </row>
    <row r="94" spans="1:15" s="4" customFormat="1" ht="17.25" hidden="1">
      <c r="A94" s="31" t="s">
        <v>53</v>
      </c>
      <c r="B94" s="58">
        <v>6</v>
      </c>
      <c r="C94" s="167" t="s">
        <v>6</v>
      </c>
      <c r="D94" s="164" t="s">
        <v>33</v>
      </c>
      <c r="E94" s="352"/>
      <c r="F94" s="378"/>
      <c r="G94" s="12">
        <v>0</v>
      </c>
      <c r="H94" s="12">
        <v>2</v>
      </c>
      <c r="I94" s="12">
        <v>1</v>
      </c>
      <c r="J94" s="12">
        <v>0</v>
      </c>
      <c r="K94" s="379">
        <v>0</v>
      </c>
      <c r="L94" s="366">
        <f t="shared" si="4"/>
        <v>3</v>
      </c>
      <c r="M94" s="11">
        <v>10</v>
      </c>
      <c r="N94" s="13">
        <f t="shared" si="5"/>
        <v>0.3</v>
      </c>
      <c r="O94" s="254">
        <f t="shared" si="6"/>
        <v>3.6666666666666665</v>
      </c>
    </row>
    <row r="95" spans="1:15" s="4" customFormat="1" hidden="1">
      <c r="A95" s="31" t="s">
        <v>53</v>
      </c>
      <c r="B95" s="58">
        <v>6</v>
      </c>
      <c r="C95" s="167" t="s">
        <v>7</v>
      </c>
      <c r="D95" s="125" t="s">
        <v>35</v>
      </c>
      <c r="E95" s="353"/>
      <c r="F95" s="380"/>
      <c r="G95" s="12">
        <v>0</v>
      </c>
      <c r="H95" s="12">
        <v>1</v>
      </c>
      <c r="I95" s="12">
        <v>2</v>
      </c>
      <c r="J95" s="12">
        <v>0</v>
      </c>
      <c r="K95" s="379">
        <v>0</v>
      </c>
      <c r="L95" s="366">
        <f t="shared" si="4"/>
        <v>3</v>
      </c>
      <c r="M95" s="11">
        <v>10</v>
      </c>
      <c r="N95" s="13">
        <f t="shared" si="5"/>
        <v>0.3</v>
      </c>
      <c r="O95" s="254">
        <f t="shared" si="6"/>
        <v>3.3333333333333335</v>
      </c>
    </row>
    <row r="96" spans="1:15" s="4" customFormat="1" hidden="1">
      <c r="A96" s="31" t="s">
        <v>53</v>
      </c>
      <c r="B96" s="58">
        <v>6</v>
      </c>
      <c r="C96" s="167" t="s">
        <v>8</v>
      </c>
      <c r="D96" s="126" t="s">
        <v>36</v>
      </c>
      <c r="E96" s="354"/>
      <c r="F96" s="381"/>
      <c r="G96" s="12">
        <v>0</v>
      </c>
      <c r="H96" s="12">
        <v>1</v>
      </c>
      <c r="I96" s="12">
        <v>0</v>
      </c>
      <c r="J96" s="12">
        <v>0</v>
      </c>
      <c r="K96" s="379">
        <v>0</v>
      </c>
      <c r="L96" s="366">
        <f t="shared" si="4"/>
        <v>1</v>
      </c>
      <c r="M96" s="11">
        <v>10</v>
      </c>
      <c r="N96" s="13">
        <f t="shared" si="5"/>
        <v>0.1</v>
      </c>
      <c r="O96" s="254">
        <f t="shared" si="6"/>
        <v>4</v>
      </c>
    </row>
    <row r="97" spans="1:15" s="4" customFormat="1" ht="30" hidden="1">
      <c r="A97" s="31" t="s">
        <v>53</v>
      </c>
      <c r="B97" s="58">
        <v>6</v>
      </c>
      <c r="C97" s="167" t="s">
        <v>9</v>
      </c>
      <c r="D97" s="126" t="s">
        <v>44</v>
      </c>
      <c r="E97" s="354"/>
      <c r="F97" s="381"/>
      <c r="G97" s="12">
        <v>0</v>
      </c>
      <c r="H97" s="12">
        <v>1</v>
      </c>
      <c r="I97" s="12">
        <v>1</v>
      </c>
      <c r="J97" s="12">
        <v>0</v>
      </c>
      <c r="K97" s="379">
        <v>0</v>
      </c>
      <c r="L97" s="366">
        <f t="shared" si="4"/>
        <v>2</v>
      </c>
      <c r="M97" s="11">
        <v>10</v>
      </c>
      <c r="N97" s="13">
        <f t="shared" si="5"/>
        <v>0.2</v>
      </c>
      <c r="O97" s="254">
        <f t="shared" si="6"/>
        <v>3.5</v>
      </c>
    </row>
    <row r="98" spans="1:15" s="4" customFormat="1" ht="30" hidden="1">
      <c r="A98" s="31" t="s">
        <v>53</v>
      </c>
      <c r="B98" s="58">
        <v>6</v>
      </c>
      <c r="C98" s="167" t="s">
        <v>10</v>
      </c>
      <c r="D98" s="126" t="s">
        <v>37</v>
      </c>
      <c r="E98" s="354"/>
      <c r="F98" s="381"/>
      <c r="G98" s="12">
        <v>0</v>
      </c>
      <c r="H98" s="12">
        <v>2</v>
      </c>
      <c r="I98" s="12">
        <v>1</v>
      </c>
      <c r="J98" s="12">
        <v>0</v>
      </c>
      <c r="K98" s="379">
        <v>0</v>
      </c>
      <c r="L98" s="366">
        <f t="shared" si="4"/>
        <v>3</v>
      </c>
      <c r="M98" s="11">
        <v>10</v>
      </c>
      <c r="N98" s="13">
        <f t="shared" si="5"/>
        <v>0.3</v>
      </c>
      <c r="O98" s="254">
        <f t="shared" si="6"/>
        <v>3.6666666666666665</v>
      </c>
    </row>
    <row r="99" spans="1:15" s="4" customFormat="1" hidden="1">
      <c r="A99" s="31" t="s">
        <v>53</v>
      </c>
      <c r="B99" s="58">
        <v>6</v>
      </c>
      <c r="C99" s="167" t="s">
        <v>11</v>
      </c>
      <c r="D99" s="125" t="s">
        <v>39</v>
      </c>
      <c r="E99" s="353"/>
      <c r="F99" s="380"/>
      <c r="G99" s="12">
        <v>1</v>
      </c>
      <c r="H99" s="12">
        <v>1</v>
      </c>
      <c r="I99" s="12">
        <v>1</v>
      </c>
      <c r="J99" s="12">
        <v>0</v>
      </c>
      <c r="K99" s="379">
        <v>0</v>
      </c>
      <c r="L99" s="366">
        <f t="shared" si="4"/>
        <v>3</v>
      </c>
      <c r="M99" s="11">
        <v>10</v>
      </c>
      <c r="N99" s="13">
        <f t="shared" si="5"/>
        <v>0.3</v>
      </c>
      <c r="O99" s="254">
        <f t="shared" si="6"/>
        <v>4</v>
      </c>
    </row>
    <row r="100" spans="1:15" s="4" customFormat="1" hidden="1">
      <c r="A100" s="31" t="s">
        <v>53</v>
      </c>
      <c r="B100" s="58">
        <v>6</v>
      </c>
      <c r="C100" s="167" t="s">
        <v>12</v>
      </c>
      <c r="D100" s="125" t="s">
        <v>38</v>
      </c>
      <c r="E100" s="353"/>
      <c r="F100" s="380"/>
      <c r="G100" s="12">
        <v>1</v>
      </c>
      <c r="H100" s="12">
        <v>1</v>
      </c>
      <c r="I100" s="12">
        <v>0</v>
      </c>
      <c r="J100" s="12">
        <v>1</v>
      </c>
      <c r="K100" s="379">
        <v>0</v>
      </c>
      <c r="L100" s="366">
        <f t="shared" si="4"/>
        <v>3</v>
      </c>
      <c r="M100" s="11">
        <v>10</v>
      </c>
      <c r="N100" s="13">
        <f t="shared" si="5"/>
        <v>0.3</v>
      </c>
      <c r="O100" s="254">
        <f t="shared" si="6"/>
        <v>3.6666666666666665</v>
      </c>
    </row>
    <row r="101" spans="1:15" s="4" customFormat="1" hidden="1">
      <c r="A101" s="31" t="s">
        <v>53</v>
      </c>
      <c r="B101" s="58">
        <v>6</v>
      </c>
      <c r="C101" s="167" t="s">
        <v>13</v>
      </c>
      <c r="D101" s="126" t="s">
        <v>40</v>
      </c>
      <c r="E101" s="354"/>
      <c r="F101" s="381"/>
      <c r="G101" s="12">
        <v>1</v>
      </c>
      <c r="H101" s="12">
        <v>1</v>
      </c>
      <c r="I101" s="12">
        <v>0</v>
      </c>
      <c r="J101" s="12">
        <v>1</v>
      </c>
      <c r="K101" s="379">
        <v>0</v>
      </c>
      <c r="L101" s="366">
        <f t="shared" si="4"/>
        <v>3</v>
      </c>
      <c r="M101" s="11">
        <v>10</v>
      </c>
      <c r="N101" s="13">
        <f t="shared" si="5"/>
        <v>0.3</v>
      </c>
      <c r="O101" s="254">
        <f t="shared" si="6"/>
        <v>3.6666666666666665</v>
      </c>
    </row>
    <row r="102" spans="1:15" s="4" customFormat="1" hidden="1">
      <c r="A102" s="31" t="s">
        <v>53</v>
      </c>
      <c r="B102" s="58">
        <v>6</v>
      </c>
      <c r="C102" s="167" t="s">
        <v>15</v>
      </c>
      <c r="D102" s="125" t="s">
        <v>41</v>
      </c>
      <c r="E102" s="353"/>
      <c r="F102" s="380"/>
      <c r="G102" s="12">
        <v>1</v>
      </c>
      <c r="H102" s="12">
        <v>1</v>
      </c>
      <c r="I102" s="12">
        <v>0</v>
      </c>
      <c r="J102" s="12">
        <v>1</v>
      </c>
      <c r="K102" s="379">
        <v>0</v>
      </c>
      <c r="L102" s="366">
        <f t="shared" si="4"/>
        <v>3</v>
      </c>
      <c r="M102" s="11">
        <v>10</v>
      </c>
      <c r="N102" s="13">
        <f t="shared" si="5"/>
        <v>0.3</v>
      </c>
      <c r="O102" s="254">
        <f t="shared" si="6"/>
        <v>3.6666666666666665</v>
      </c>
    </row>
    <row r="103" spans="1:15" s="4" customFormat="1" hidden="1">
      <c r="A103" s="31" t="s">
        <v>53</v>
      </c>
      <c r="B103" s="58">
        <v>6</v>
      </c>
      <c r="C103" s="167" t="s">
        <v>16</v>
      </c>
      <c r="D103" s="126" t="s">
        <v>43</v>
      </c>
      <c r="E103" s="353"/>
      <c r="F103" s="380"/>
      <c r="G103" s="12">
        <v>0</v>
      </c>
      <c r="H103" s="12">
        <v>1</v>
      </c>
      <c r="I103" s="12">
        <v>0</v>
      </c>
      <c r="J103" s="12">
        <v>0</v>
      </c>
      <c r="K103" s="379">
        <v>0</v>
      </c>
      <c r="L103" s="366">
        <f t="shared" si="4"/>
        <v>1</v>
      </c>
      <c r="M103" s="11">
        <v>10</v>
      </c>
      <c r="N103" s="13">
        <f t="shared" si="5"/>
        <v>0.1</v>
      </c>
      <c r="O103" s="254">
        <f t="shared" si="6"/>
        <v>4</v>
      </c>
    </row>
    <row r="104" spans="1:15" s="4" customFormat="1" hidden="1">
      <c r="A104" s="31" t="s">
        <v>53</v>
      </c>
      <c r="B104" s="78">
        <v>6</v>
      </c>
      <c r="C104" s="168" t="s">
        <v>17</v>
      </c>
      <c r="D104" s="165" t="s">
        <v>45</v>
      </c>
      <c r="E104" s="355"/>
      <c r="F104" s="381"/>
      <c r="G104" s="41">
        <v>1</v>
      </c>
      <c r="H104" s="41">
        <v>0</v>
      </c>
      <c r="I104" s="41">
        <v>0</v>
      </c>
      <c r="J104" s="41">
        <v>2</v>
      </c>
      <c r="K104" s="382">
        <v>0</v>
      </c>
      <c r="L104" s="367">
        <f t="shared" si="4"/>
        <v>3</v>
      </c>
      <c r="M104" s="66">
        <v>10</v>
      </c>
      <c r="N104" s="67">
        <f t="shared" si="5"/>
        <v>0.3</v>
      </c>
      <c r="O104" s="254">
        <f t="shared" si="6"/>
        <v>3</v>
      </c>
    </row>
    <row r="105" spans="1:15" s="4" customFormat="1" ht="15.75" hidden="1" thickBot="1">
      <c r="A105" s="31" t="s">
        <v>53</v>
      </c>
      <c r="B105" s="72">
        <v>6</v>
      </c>
      <c r="C105" s="169" t="s">
        <v>18</v>
      </c>
      <c r="D105" s="166" t="s">
        <v>46</v>
      </c>
      <c r="E105" s="356"/>
      <c r="F105" s="380"/>
      <c r="G105" s="41">
        <v>2</v>
      </c>
      <c r="H105" s="41">
        <v>0</v>
      </c>
      <c r="I105" s="41">
        <v>0</v>
      </c>
      <c r="J105" s="41">
        <v>1</v>
      </c>
      <c r="K105" s="382">
        <v>0</v>
      </c>
      <c r="L105" s="371">
        <f t="shared" si="4"/>
        <v>3</v>
      </c>
      <c r="M105" s="75">
        <v>10</v>
      </c>
      <c r="N105" s="76">
        <f t="shared" si="5"/>
        <v>0.3</v>
      </c>
      <c r="O105" s="254">
        <f t="shared" si="6"/>
        <v>4</v>
      </c>
    </row>
    <row r="106" spans="1:15" s="4" customFormat="1" ht="17.25" hidden="1">
      <c r="A106" s="48" t="s">
        <v>53</v>
      </c>
      <c r="B106" s="60">
        <v>7</v>
      </c>
      <c r="C106" s="53" t="s">
        <v>0</v>
      </c>
      <c r="D106" s="163" t="s">
        <v>32</v>
      </c>
      <c r="E106" s="351" t="s">
        <v>42</v>
      </c>
      <c r="F106" s="378"/>
      <c r="G106" s="12">
        <v>0</v>
      </c>
      <c r="H106" s="12">
        <v>3</v>
      </c>
      <c r="I106" s="12">
        <v>0</v>
      </c>
      <c r="J106" s="12">
        <v>0</v>
      </c>
      <c r="K106" s="379">
        <v>0</v>
      </c>
      <c r="L106" s="365">
        <f t="shared" si="4"/>
        <v>3</v>
      </c>
      <c r="M106" s="8">
        <v>3</v>
      </c>
      <c r="N106" s="10">
        <f t="shared" si="5"/>
        <v>1</v>
      </c>
      <c r="O106" s="254">
        <f t="shared" si="6"/>
        <v>4</v>
      </c>
    </row>
    <row r="107" spans="1:15" s="4" customFormat="1" ht="17.25" hidden="1">
      <c r="A107" s="31" t="s">
        <v>53</v>
      </c>
      <c r="B107" s="58">
        <v>7</v>
      </c>
      <c r="C107" s="167" t="s">
        <v>1</v>
      </c>
      <c r="D107" s="164" t="s">
        <v>34</v>
      </c>
      <c r="E107" s="352"/>
      <c r="F107" s="378"/>
      <c r="G107" s="12">
        <v>0</v>
      </c>
      <c r="H107" s="12">
        <v>2</v>
      </c>
      <c r="I107" s="12">
        <v>1</v>
      </c>
      <c r="J107" s="12">
        <v>0</v>
      </c>
      <c r="K107" s="379">
        <v>0</v>
      </c>
      <c r="L107" s="366">
        <f t="shared" si="4"/>
        <v>3</v>
      </c>
      <c r="M107" s="11">
        <v>3</v>
      </c>
      <c r="N107" s="13">
        <f t="shared" si="5"/>
        <v>1</v>
      </c>
      <c r="O107" s="254">
        <f t="shared" si="6"/>
        <v>3.6666666666666665</v>
      </c>
    </row>
    <row r="108" spans="1:15" s="4" customFormat="1" ht="17.25" hidden="1">
      <c r="A108" s="31" t="s">
        <v>53</v>
      </c>
      <c r="B108" s="58">
        <v>7</v>
      </c>
      <c r="C108" s="167" t="s">
        <v>6</v>
      </c>
      <c r="D108" s="164" t="s">
        <v>33</v>
      </c>
      <c r="E108" s="352"/>
      <c r="F108" s="378"/>
      <c r="G108" s="12">
        <v>0</v>
      </c>
      <c r="H108" s="12">
        <v>2</v>
      </c>
      <c r="I108" s="12">
        <v>1</v>
      </c>
      <c r="J108" s="12">
        <v>0</v>
      </c>
      <c r="K108" s="379">
        <v>0</v>
      </c>
      <c r="L108" s="366">
        <f t="shared" si="4"/>
        <v>3</v>
      </c>
      <c r="M108" s="11">
        <v>3</v>
      </c>
      <c r="N108" s="13">
        <f t="shared" si="5"/>
        <v>1</v>
      </c>
      <c r="O108" s="254">
        <f t="shared" si="6"/>
        <v>3.6666666666666665</v>
      </c>
    </row>
    <row r="109" spans="1:15" s="4" customFormat="1" hidden="1">
      <c r="A109" s="31" t="s">
        <v>53</v>
      </c>
      <c r="B109" s="58">
        <v>7</v>
      </c>
      <c r="C109" s="167" t="s">
        <v>7</v>
      </c>
      <c r="D109" s="125" t="s">
        <v>35</v>
      </c>
      <c r="E109" s="353"/>
      <c r="F109" s="380"/>
      <c r="G109" s="12">
        <v>0</v>
      </c>
      <c r="H109" s="12">
        <v>1</v>
      </c>
      <c r="I109" s="12">
        <v>1</v>
      </c>
      <c r="J109" s="12">
        <v>1</v>
      </c>
      <c r="K109" s="379">
        <v>0</v>
      </c>
      <c r="L109" s="366">
        <f t="shared" si="4"/>
        <v>3</v>
      </c>
      <c r="M109" s="11">
        <v>3</v>
      </c>
      <c r="N109" s="13">
        <f t="shared" si="5"/>
        <v>1</v>
      </c>
      <c r="O109" s="254">
        <f t="shared" si="6"/>
        <v>3</v>
      </c>
    </row>
    <row r="110" spans="1:15" s="4" customFormat="1" hidden="1">
      <c r="A110" s="31" t="s">
        <v>53</v>
      </c>
      <c r="B110" s="58">
        <v>7</v>
      </c>
      <c r="C110" s="167" t="s">
        <v>8</v>
      </c>
      <c r="D110" s="126" t="s">
        <v>36</v>
      </c>
      <c r="E110" s="354"/>
      <c r="F110" s="381"/>
      <c r="G110" s="12">
        <v>0</v>
      </c>
      <c r="H110" s="12">
        <v>1</v>
      </c>
      <c r="I110" s="12">
        <v>1</v>
      </c>
      <c r="J110" s="12">
        <v>1</v>
      </c>
      <c r="K110" s="379">
        <v>0</v>
      </c>
      <c r="L110" s="366">
        <f t="shared" si="4"/>
        <v>3</v>
      </c>
      <c r="M110" s="11">
        <v>3</v>
      </c>
      <c r="N110" s="13">
        <f t="shared" si="5"/>
        <v>1</v>
      </c>
      <c r="O110" s="254">
        <f t="shared" si="6"/>
        <v>3</v>
      </c>
    </row>
    <row r="111" spans="1:15" s="4" customFormat="1" ht="30" hidden="1">
      <c r="A111" s="31" t="s">
        <v>53</v>
      </c>
      <c r="B111" s="58">
        <v>7</v>
      </c>
      <c r="C111" s="167" t="s">
        <v>9</v>
      </c>
      <c r="D111" s="126" t="s">
        <v>44</v>
      </c>
      <c r="E111" s="354"/>
      <c r="F111" s="381"/>
      <c r="G111" s="12">
        <v>0</v>
      </c>
      <c r="H111" s="12">
        <v>2</v>
      </c>
      <c r="I111" s="12">
        <v>1</v>
      </c>
      <c r="J111" s="12">
        <v>0</v>
      </c>
      <c r="K111" s="379">
        <v>0</v>
      </c>
      <c r="L111" s="366">
        <f t="shared" si="4"/>
        <v>3</v>
      </c>
      <c r="M111" s="11">
        <v>3</v>
      </c>
      <c r="N111" s="13">
        <f t="shared" si="5"/>
        <v>1</v>
      </c>
      <c r="O111" s="254">
        <f t="shared" si="6"/>
        <v>3.6666666666666665</v>
      </c>
    </row>
    <row r="112" spans="1:15" s="4" customFormat="1" ht="30" hidden="1">
      <c r="A112" s="31" t="s">
        <v>53</v>
      </c>
      <c r="B112" s="58">
        <v>7</v>
      </c>
      <c r="C112" s="167" t="s">
        <v>10</v>
      </c>
      <c r="D112" s="126" t="s">
        <v>37</v>
      </c>
      <c r="E112" s="354"/>
      <c r="F112" s="381"/>
      <c r="G112" s="12">
        <v>0</v>
      </c>
      <c r="H112" s="12">
        <v>2</v>
      </c>
      <c r="I112" s="12">
        <v>1</v>
      </c>
      <c r="J112" s="12">
        <v>0</v>
      </c>
      <c r="K112" s="379">
        <v>0</v>
      </c>
      <c r="L112" s="366">
        <f t="shared" si="4"/>
        <v>3</v>
      </c>
      <c r="M112" s="11">
        <v>3</v>
      </c>
      <c r="N112" s="13">
        <f t="shared" si="5"/>
        <v>1</v>
      </c>
      <c r="O112" s="254">
        <f t="shared" si="6"/>
        <v>3.6666666666666665</v>
      </c>
    </row>
    <row r="113" spans="1:15" s="4" customFormat="1" hidden="1">
      <c r="A113" s="31" t="s">
        <v>53</v>
      </c>
      <c r="B113" s="58">
        <v>7</v>
      </c>
      <c r="C113" s="167" t="s">
        <v>11</v>
      </c>
      <c r="D113" s="125" t="s">
        <v>39</v>
      </c>
      <c r="E113" s="353"/>
      <c r="F113" s="380"/>
      <c r="G113" s="12">
        <v>1</v>
      </c>
      <c r="H113" s="12">
        <v>1</v>
      </c>
      <c r="I113" s="12">
        <v>1</v>
      </c>
      <c r="J113" s="12">
        <v>0</v>
      </c>
      <c r="K113" s="379">
        <v>0</v>
      </c>
      <c r="L113" s="366">
        <f t="shared" si="4"/>
        <v>3</v>
      </c>
      <c r="M113" s="11">
        <v>3</v>
      </c>
      <c r="N113" s="13">
        <f t="shared" si="5"/>
        <v>1</v>
      </c>
      <c r="O113" s="254">
        <f t="shared" si="6"/>
        <v>4</v>
      </c>
    </row>
    <row r="114" spans="1:15" s="4" customFormat="1" hidden="1">
      <c r="A114" s="31" t="s">
        <v>53</v>
      </c>
      <c r="B114" s="58">
        <v>7</v>
      </c>
      <c r="C114" s="167" t="s">
        <v>12</v>
      </c>
      <c r="D114" s="125" t="s">
        <v>38</v>
      </c>
      <c r="E114" s="353"/>
      <c r="F114" s="380"/>
      <c r="G114" s="12">
        <v>1</v>
      </c>
      <c r="H114" s="12">
        <v>1</v>
      </c>
      <c r="I114" s="12">
        <v>1</v>
      </c>
      <c r="J114" s="12">
        <v>0</v>
      </c>
      <c r="K114" s="379">
        <v>0</v>
      </c>
      <c r="L114" s="366">
        <f t="shared" si="4"/>
        <v>3</v>
      </c>
      <c r="M114" s="11">
        <v>3</v>
      </c>
      <c r="N114" s="13">
        <f t="shared" si="5"/>
        <v>1</v>
      </c>
      <c r="O114" s="254">
        <f t="shared" si="6"/>
        <v>4</v>
      </c>
    </row>
    <row r="115" spans="1:15" s="4" customFormat="1" hidden="1">
      <c r="A115" s="31" t="s">
        <v>53</v>
      </c>
      <c r="B115" s="58">
        <v>7</v>
      </c>
      <c r="C115" s="167" t="s">
        <v>13</v>
      </c>
      <c r="D115" s="126" t="s">
        <v>40</v>
      </c>
      <c r="E115" s="354"/>
      <c r="F115" s="381"/>
      <c r="G115" s="12">
        <v>0</v>
      </c>
      <c r="H115" s="12">
        <v>2</v>
      </c>
      <c r="I115" s="12">
        <v>1</v>
      </c>
      <c r="J115" s="12">
        <v>0</v>
      </c>
      <c r="K115" s="379">
        <v>0</v>
      </c>
      <c r="L115" s="366">
        <f t="shared" si="4"/>
        <v>3</v>
      </c>
      <c r="M115" s="11">
        <v>3</v>
      </c>
      <c r="N115" s="13">
        <f t="shared" si="5"/>
        <v>1</v>
      </c>
      <c r="O115" s="254">
        <f t="shared" si="6"/>
        <v>3.6666666666666665</v>
      </c>
    </row>
    <row r="116" spans="1:15" s="4" customFormat="1" hidden="1">
      <c r="A116" s="31" t="s">
        <v>53</v>
      </c>
      <c r="B116" s="58">
        <v>7</v>
      </c>
      <c r="C116" s="167" t="s">
        <v>15</v>
      </c>
      <c r="D116" s="125" t="s">
        <v>41</v>
      </c>
      <c r="E116" s="353"/>
      <c r="F116" s="380"/>
      <c r="G116" s="12">
        <v>0</v>
      </c>
      <c r="H116" s="12">
        <v>2</v>
      </c>
      <c r="I116" s="12">
        <v>1</v>
      </c>
      <c r="J116" s="12">
        <v>0</v>
      </c>
      <c r="K116" s="379">
        <v>0</v>
      </c>
      <c r="L116" s="366">
        <f t="shared" si="4"/>
        <v>3</v>
      </c>
      <c r="M116" s="11">
        <v>3</v>
      </c>
      <c r="N116" s="13">
        <f t="shared" si="5"/>
        <v>1</v>
      </c>
      <c r="O116" s="254">
        <f t="shared" si="6"/>
        <v>3.6666666666666665</v>
      </c>
    </row>
    <row r="117" spans="1:15" s="4" customFormat="1" hidden="1">
      <c r="A117" s="31" t="s">
        <v>53</v>
      </c>
      <c r="B117" s="58">
        <v>7</v>
      </c>
      <c r="C117" s="167" t="s">
        <v>16</v>
      </c>
      <c r="D117" s="126" t="s">
        <v>43</v>
      </c>
      <c r="E117" s="353"/>
      <c r="F117" s="380"/>
      <c r="G117" s="12">
        <v>1</v>
      </c>
      <c r="H117" s="12">
        <v>1</v>
      </c>
      <c r="I117" s="12">
        <v>1</v>
      </c>
      <c r="J117" s="12">
        <v>0</v>
      </c>
      <c r="K117" s="379">
        <v>0</v>
      </c>
      <c r="L117" s="366">
        <f t="shared" si="4"/>
        <v>3</v>
      </c>
      <c r="M117" s="11">
        <v>3</v>
      </c>
      <c r="N117" s="13">
        <f t="shared" si="5"/>
        <v>1</v>
      </c>
      <c r="O117" s="254">
        <f t="shared" si="6"/>
        <v>4</v>
      </c>
    </row>
    <row r="118" spans="1:15" s="4" customFormat="1" hidden="1">
      <c r="A118" s="31" t="s">
        <v>53</v>
      </c>
      <c r="B118" s="78">
        <v>7</v>
      </c>
      <c r="C118" s="168" t="s">
        <v>17</v>
      </c>
      <c r="D118" s="165" t="s">
        <v>45</v>
      </c>
      <c r="E118" s="355"/>
      <c r="F118" s="381"/>
      <c r="G118" s="41">
        <v>1</v>
      </c>
      <c r="H118" s="41">
        <v>1</v>
      </c>
      <c r="I118" s="41">
        <v>0</v>
      </c>
      <c r="J118" s="41">
        <v>0</v>
      </c>
      <c r="K118" s="382">
        <v>1</v>
      </c>
      <c r="L118" s="367">
        <f t="shared" si="4"/>
        <v>3</v>
      </c>
      <c r="M118" s="66">
        <v>3</v>
      </c>
      <c r="N118" s="67">
        <f t="shared" si="5"/>
        <v>1</v>
      </c>
      <c r="O118" s="254">
        <f t="shared" si="6"/>
        <v>3.3333333333333335</v>
      </c>
    </row>
    <row r="119" spans="1:15" s="4" customFormat="1" ht="20.25" hidden="1" customHeight="1">
      <c r="A119" s="90" t="s">
        <v>53</v>
      </c>
      <c r="B119" s="91">
        <v>7</v>
      </c>
      <c r="C119" s="332" t="s">
        <v>18</v>
      </c>
      <c r="D119" s="333" t="s">
        <v>46</v>
      </c>
      <c r="E119" s="357"/>
      <c r="F119" s="380"/>
      <c r="G119" s="41">
        <v>1</v>
      </c>
      <c r="H119" s="41">
        <v>0</v>
      </c>
      <c r="I119" s="41">
        <v>1</v>
      </c>
      <c r="J119" s="41">
        <v>0</v>
      </c>
      <c r="K119" s="382">
        <v>1</v>
      </c>
      <c r="L119" s="368">
        <f t="shared" si="4"/>
        <v>3</v>
      </c>
      <c r="M119" s="94">
        <v>3</v>
      </c>
      <c r="N119" s="95">
        <f t="shared" si="5"/>
        <v>1</v>
      </c>
      <c r="O119" s="324">
        <f t="shared" si="6"/>
        <v>3</v>
      </c>
    </row>
    <row r="120" spans="1:15" s="18" customFormat="1" ht="24" hidden="1" customHeight="1">
      <c r="B120" s="17"/>
      <c r="C120" s="17"/>
      <c r="D120" s="1"/>
      <c r="E120" s="1"/>
      <c r="F120" s="380"/>
      <c r="G120" s="102">
        <f t="shared" ref="G120:L120" si="7">SUM(G22:G119)</f>
        <v>102</v>
      </c>
      <c r="H120" s="102">
        <f t="shared" si="7"/>
        <v>255</v>
      </c>
      <c r="I120" s="102">
        <f t="shared" si="7"/>
        <v>166</v>
      </c>
      <c r="J120" s="102">
        <f t="shared" si="7"/>
        <v>50</v>
      </c>
      <c r="K120" s="383">
        <f t="shared" si="7"/>
        <v>20</v>
      </c>
      <c r="L120" s="19">
        <f t="shared" si="7"/>
        <v>593</v>
      </c>
      <c r="M120" s="19"/>
      <c r="N120" s="327"/>
      <c r="O120" s="328"/>
    </row>
    <row r="121" spans="1:15" s="18" customFormat="1">
      <c r="B121" s="17"/>
      <c r="C121" s="17"/>
      <c r="D121" s="1"/>
      <c r="E121" s="1"/>
      <c r="F121" s="31" t="s">
        <v>155</v>
      </c>
      <c r="G121" s="376">
        <f>G120/593</f>
        <v>0.17200674536256325</v>
      </c>
      <c r="H121" s="376">
        <f>H120/593</f>
        <v>0.4300168634064081</v>
      </c>
      <c r="I121" s="376">
        <f>I120/593</f>
        <v>0.2799325463743676</v>
      </c>
      <c r="J121" s="376">
        <f>J120/593</f>
        <v>8.4317032040472181E-2</v>
      </c>
      <c r="K121" s="385">
        <f>K120/593</f>
        <v>3.3726812816188868E-2</v>
      </c>
      <c r="L121" s="19"/>
      <c r="M121" s="19"/>
      <c r="N121" s="327"/>
      <c r="O121" s="328"/>
    </row>
    <row r="122" spans="1:15" s="39" customFormat="1" ht="38.25" hidden="1">
      <c r="A122" s="63" t="s">
        <v>23</v>
      </c>
      <c r="B122" s="64" t="s">
        <v>24</v>
      </c>
      <c r="C122" s="36" t="s">
        <v>2</v>
      </c>
      <c r="D122" s="37" t="s">
        <v>14</v>
      </c>
      <c r="E122" s="344" t="s">
        <v>86</v>
      </c>
      <c r="F122" s="386"/>
      <c r="G122" s="375" t="s">
        <v>26</v>
      </c>
      <c r="H122" s="375" t="s">
        <v>27</v>
      </c>
      <c r="I122" s="375" t="s">
        <v>28</v>
      </c>
      <c r="J122" s="375" t="s">
        <v>29</v>
      </c>
      <c r="K122" s="387" t="s">
        <v>30</v>
      </c>
      <c r="L122" s="369" t="s">
        <v>3</v>
      </c>
      <c r="M122" s="38" t="s">
        <v>122</v>
      </c>
      <c r="N122" s="38" t="s">
        <v>5</v>
      </c>
      <c r="O122" s="65" t="s">
        <v>21</v>
      </c>
    </row>
    <row r="123" spans="1:15" s="4" customFormat="1" ht="17.25" hidden="1">
      <c r="A123" s="33" t="s">
        <v>52</v>
      </c>
      <c r="B123" s="88">
        <v>1</v>
      </c>
      <c r="C123" s="47" t="s">
        <v>0</v>
      </c>
      <c r="D123" s="334" t="s">
        <v>32</v>
      </c>
      <c r="E123" s="358" t="s">
        <v>42</v>
      </c>
      <c r="F123" s="378"/>
      <c r="G123" s="12">
        <v>1</v>
      </c>
      <c r="H123" s="12">
        <v>1</v>
      </c>
      <c r="I123" s="12">
        <v>1</v>
      </c>
      <c r="J123" s="12">
        <v>0</v>
      </c>
      <c r="K123" s="379">
        <v>0</v>
      </c>
      <c r="L123" s="370">
        <f t="shared" si="4"/>
        <v>3</v>
      </c>
      <c r="M123" s="21">
        <v>10</v>
      </c>
      <c r="N123" s="44">
        <f t="shared" si="5"/>
        <v>0.3</v>
      </c>
      <c r="O123" s="255">
        <f t="shared" si="6"/>
        <v>4</v>
      </c>
    </row>
    <row r="124" spans="1:15" s="4" customFormat="1" ht="17.25" hidden="1">
      <c r="A124" s="31" t="s">
        <v>52</v>
      </c>
      <c r="B124" s="58">
        <v>1</v>
      </c>
      <c r="C124" s="167" t="s">
        <v>1</v>
      </c>
      <c r="D124" s="164" t="s">
        <v>34</v>
      </c>
      <c r="E124" s="352"/>
      <c r="F124" s="378"/>
      <c r="G124" s="12">
        <v>1</v>
      </c>
      <c r="H124" s="12">
        <v>25</v>
      </c>
      <c r="I124" s="12">
        <v>1</v>
      </c>
      <c r="J124" s="12">
        <v>1</v>
      </c>
      <c r="K124" s="379">
        <v>0</v>
      </c>
      <c r="L124" s="366">
        <f t="shared" si="4"/>
        <v>28</v>
      </c>
      <c r="M124" s="11">
        <v>10</v>
      </c>
      <c r="N124" s="13">
        <f t="shared" si="5"/>
        <v>2.8</v>
      </c>
      <c r="O124" s="254">
        <f t="shared" si="6"/>
        <v>3.9285714285714284</v>
      </c>
    </row>
    <row r="125" spans="1:15" s="4" customFormat="1" ht="17.25" hidden="1">
      <c r="A125" s="31" t="s">
        <v>52</v>
      </c>
      <c r="B125" s="58">
        <v>1</v>
      </c>
      <c r="C125" s="167" t="s">
        <v>6</v>
      </c>
      <c r="D125" s="164" t="s">
        <v>33</v>
      </c>
      <c r="E125" s="352"/>
      <c r="F125" s="378"/>
      <c r="G125" s="12">
        <v>1</v>
      </c>
      <c r="H125" s="12">
        <v>2</v>
      </c>
      <c r="I125" s="12">
        <v>1</v>
      </c>
      <c r="J125" s="12">
        <v>1</v>
      </c>
      <c r="K125" s="379">
        <v>0</v>
      </c>
      <c r="L125" s="366">
        <f t="shared" si="4"/>
        <v>5</v>
      </c>
      <c r="M125" s="11">
        <v>10</v>
      </c>
      <c r="N125" s="13">
        <f t="shared" si="5"/>
        <v>0.5</v>
      </c>
      <c r="O125" s="254">
        <f t="shared" si="6"/>
        <v>3.6</v>
      </c>
    </row>
    <row r="126" spans="1:15" s="4" customFormat="1" hidden="1">
      <c r="A126" s="31" t="s">
        <v>52</v>
      </c>
      <c r="B126" s="58">
        <v>1</v>
      </c>
      <c r="C126" s="167" t="s">
        <v>7</v>
      </c>
      <c r="D126" s="125" t="s">
        <v>35</v>
      </c>
      <c r="E126" s="353"/>
      <c r="F126" s="380"/>
      <c r="G126" s="12">
        <v>1</v>
      </c>
      <c r="H126" s="12">
        <v>3</v>
      </c>
      <c r="I126" s="12">
        <v>0</v>
      </c>
      <c r="J126" s="12">
        <v>1</v>
      </c>
      <c r="K126" s="379">
        <v>0</v>
      </c>
      <c r="L126" s="366">
        <f t="shared" si="4"/>
        <v>5</v>
      </c>
      <c r="M126" s="11">
        <v>10</v>
      </c>
      <c r="N126" s="13">
        <f t="shared" si="5"/>
        <v>0.5</v>
      </c>
      <c r="O126" s="254">
        <f t="shared" si="6"/>
        <v>3.8</v>
      </c>
    </row>
    <row r="127" spans="1:15" s="4" customFormat="1" hidden="1">
      <c r="A127" s="31" t="s">
        <v>52</v>
      </c>
      <c r="B127" s="58">
        <v>1</v>
      </c>
      <c r="C127" s="167" t="s">
        <v>8</v>
      </c>
      <c r="D127" s="126" t="s">
        <v>36</v>
      </c>
      <c r="E127" s="354"/>
      <c r="F127" s="381"/>
      <c r="G127" s="12">
        <v>0</v>
      </c>
      <c r="H127" s="12">
        <v>2</v>
      </c>
      <c r="I127" s="12">
        <v>1</v>
      </c>
      <c r="J127" s="12">
        <v>1</v>
      </c>
      <c r="K127" s="379">
        <v>0</v>
      </c>
      <c r="L127" s="366">
        <f t="shared" si="4"/>
        <v>4</v>
      </c>
      <c r="M127" s="11">
        <v>10</v>
      </c>
      <c r="N127" s="13">
        <f t="shared" si="5"/>
        <v>0.4</v>
      </c>
      <c r="O127" s="254">
        <f t="shared" si="6"/>
        <v>3.25</v>
      </c>
    </row>
    <row r="128" spans="1:15" s="4" customFormat="1" ht="30" hidden="1">
      <c r="A128" s="31" t="s">
        <v>52</v>
      </c>
      <c r="B128" s="58">
        <v>1</v>
      </c>
      <c r="C128" s="167" t="s">
        <v>9</v>
      </c>
      <c r="D128" s="126" t="s">
        <v>44</v>
      </c>
      <c r="E128" s="354"/>
      <c r="F128" s="381"/>
      <c r="G128" s="12">
        <v>2</v>
      </c>
      <c r="H128" s="12">
        <v>3</v>
      </c>
      <c r="I128" s="12">
        <v>0</v>
      </c>
      <c r="J128" s="12">
        <v>0</v>
      </c>
      <c r="K128" s="379">
        <v>0</v>
      </c>
      <c r="L128" s="366">
        <f t="shared" si="4"/>
        <v>5</v>
      </c>
      <c r="M128" s="11">
        <v>10</v>
      </c>
      <c r="N128" s="13">
        <f t="shared" si="5"/>
        <v>0.5</v>
      </c>
      <c r="O128" s="254">
        <f t="shared" si="6"/>
        <v>4.4000000000000004</v>
      </c>
    </row>
    <row r="129" spans="1:15" s="4" customFormat="1" ht="30" hidden="1">
      <c r="A129" s="31" t="s">
        <v>52</v>
      </c>
      <c r="B129" s="58">
        <v>1</v>
      </c>
      <c r="C129" s="167" t="s">
        <v>10</v>
      </c>
      <c r="D129" s="126" t="s">
        <v>37</v>
      </c>
      <c r="E129" s="354"/>
      <c r="F129" s="381"/>
      <c r="G129" s="12">
        <v>1</v>
      </c>
      <c r="H129" s="12">
        <v>3</v>
      </c>
      <c r="I129" s="12">
        <v>1</v>
      </c>
      <c r="J129" s="12">
        <v>0</v>
      </c>
      <c r="K129" s="379">
        <v>0</v>
      </c>
      <c r="L129" s="366">
        <f t="shared" si="4"/>
        <v>5</v>
      </c>
      <c r="M129" s="11">
        <v>10</v>
      </c>
      <c r="N129" s="13">
        <f t="shared" si="5"/>
        <v>0.5</v>
      </c>
      <c r="O129" s="254">
        <f t="shared" si="6"/>
        <v>4</v>
      </c>
    </row>
    <row r="130" spans="1:15" s="4" customFormat="1" hidden="1">
      <c r="A130" s="31" t="s">
        <v>52</v>
      </c>
      <c r="B130" s="58">
        <v>1</v>
      </c>
      <c r="C130" s="167" t="s">
        <v>11</v>
      </c>
      <c r="D130" s="125" t="s">
        <v>39</v>
      </c>
      <c r="E130" s="353"/>
      <c r="F130" s="380"/>
      <c r="G130" s="12">
        <v>1</v>
      </c>
      <c r="H130" s="12">
        <v>3</v>
      </c>
      <c r="I130" s="12">
        <v>1</v>
      </c>
      <c r="J130" s="12">
        <v>0</v>
      </c>
      <c r="K130" s="379">
        <v>0</v>
      </c>
      <c r="L130" s="366">
        <f t="shared" si="4"/>
        <v>5</v>
      </c>
      <c r="M130" s="11">
        <v>10</v>
      </c>
      <c r="N130" s="13">
        <f t="shared" si="5"/>
        <v>0.5</v>
      </c>
      <c r="O130" s="254">
        <f t="shared" si="6"/>
        <v>4</v>
      </c>
    </row>
    <row r="131" spans="1:15" s="4" customFormat="1" hidden="1">
      <c r="A131" s="31" t="s">
        <v>52</v>
      </c>
      <c r="B131" s="58">
        <v>1</v>
      </c>
      <c r="C131" s="167" t="s">
        <v>12</v>
      </c>
      <c r="D131" s="125" t="s">
        <v>38</v>
      </c>
      <c r="E131" s="353"/>
      <c r="F131" s="380"/>
      <c r="G131" s="12">
        <v>1</v>
      </c>
      <c r="H131" s="12">
        <v>3</v>
      </c>
      <c r="I131" s="12">
        <v>1</v>
      </c>
      <c r="J131" s="12">
        <v>0</v>
      </c>
      <c r="K131" s="379">
        <v>0</v>
      </c>
      <c r="L131" s="366">
        <f t="shared" si="4"/>
        <v>5</v>
      </c>
      <c r="M131" s="11">
        <v>10</v>
      </c>
      <c r="N131" s="13">
        <f t="shared" si="5"/>
        <v>0.5</v>
      </c>
      <c r="O131" s="254">
        <f t="shared" si="6"/>
        <v>4</v>
      </c>
    </row>
    <row r="132" spans="1:15" s="4" customFormat="1" hidden="1">
      <c r="A132" s="31" t="s">
        <v>52</v>
      </c>
      <c r="B132" s="58">
        <v>1</v>
      </c>
      <c r="C132" s="167" t="s">
        <v>13</v>
      </c>
      <c r="D132" s="126" t="s">
        <v>40</v>
      </c>
      <c r="E132" s="354"/>
      <c r="F132" s="381"/>
      <c r="G132" s="12">
        <v>1</v>
      </c>
      <c r="H132" s="12">
        <v>3</v>
      </c>
      <c r="I132" s="12">
        <v>1</v>
      </c>
      <c r="J132" s="12">
        <v>0</v>
      </c>
      <c r="K132" s="379">
        <v>0</v>
      </c>
      <c r="L132" s="366">
        <f t="shared" si="4"/>
        <v>5</v>
      </c>
      <c r="M132" s="11">
        <v>10</v>
      </c>
      <c r="N132" s="13">
        <f t="shared" si="5"/>
        <v>0.5</v>
      </c>
      <c r="O132" s="254">
        <f t="shared" si="6"/>
        <v>4</v>
      </c>
    </row>
    <row r="133" spans="1:15" s="4" customFormat="1" hidden="1">
      <c r="A133" s="31" t="s">
        <v>52</v>
      </c>
      <c r="B133" s="58">
        <v>1</v>
      </c>
      <c r="C133" s="167" t="s">
        <v>15</v>
      </c>
      <c r="D133" s="125" t="s">
        <v>41</v>
      </c>
      <c r="E133" s="353"/>
      <c r="F133" s="380"/>
      <c r="G133" s="12">
        <v>2</v>
      </c>
      <c r="H133" s="12">
        <v>2</v>
      </c>
      <c r="I133" s="12">
        <v>1</v>
      </c>
      <c r="J133" s="12">
        <v>0</v>
      </c>
      <c r="K133" s="379">
        <v>0</v>
      </c>
      <c r="L133" s="366">
        <f t="shared" si="4"/>
        <v>5</v>
      </c>
      <c r="M133" s="11">
        <v>10</v>
      </c>
      <c r="N133" s="13">
        <f t="shared" si="5"/>
        <v>0.5</v>
      </c>
      <c r="O133" s="254">
        <f t="shared" si="6"/>
        <v>4.2</v>
      </c>
    </row>
    <row r="134" spans="1:15" s="4" customFormat="1" hidden="1">
      <c r="A134" s="31" t="s">
        <v>52</v>
      </c>
      <c r="B134" s="58">
        <v>1</v>
      </c>
      <c r="C134" s="167" t="s">
        <v>16</v>
      </c>
      <c r="D134" s="126" t="s">
        <v>43</v>
      </c>
      <c r="E134" s="353"/>
      <c r="F134" s="380"/>
      <c r="G134" s="12">
        <v>0</v>
      </c>
      <c r="H134" s="12">
        <v>1</v>
      </c>
      <c r="I134" s="12">
        <v>0</v>
      </c>
      <c r="J134" s="12">
        <v>1</v>
      </c>
      <c r="K134" s="379">
        <v>0</v>
      </c>
      <c r="L134" s="366">
        <f t="shared" si="4"/>
        <v>2</v>
      </c>
      <c r="M134" s="11">
        <v>10</v>
      </c>
      <c r="N134" s="13">
        <f t="shared" si="5"/>
        <v>0.2</v>
      </c>
      <c r="O134" s="254">
        <f t="shared" si="6"/>
        <v>3</v>
      </c>
    </row>
    <row r="135" spans="1:15" s="4" customFormat="1" hidden="1">
      <c r="A135" s="31" t="s">
        <v>52</v>
      </c>
      <c r="B135" s="78">
        <v>1</v>
      </c>
      <c r="C135" s="168" t="s">
        <v>17</v>
      </c>
      <c r="D135" s="165" t="s">
        <v>45</v>
      </c>
      <c r="E135" s="355"/>
      <c r="F135" s="381"/>
      <c r="G135" s="41">
        <v>4</v>
      </c>
      <c r="H135" s="41">
        <v>0</v>
      </c>
      <c r="I135" s="41">
        <v>1</v>
      </c>
      <c r="J135" s="41">
        <v>0</v>
      </c>
      <c r="K135" s="382">
        <v>0</v>
      </c>
      <c r="L135" s="367">
        <f t="shared" si="4"/>
        <v>5</v>
      </c>
      <c r="M135" s="66">
        <v>10</v>
      </c>
      <c r="N135" s="67">
        <f t="shared" si="5"/>
        <v>0.5</v>
      </c>
      <c r="O135" s="254">
        <f t="shared" si="6"/>
        <v>4.5999999999999996</v>
      </c>
    </row>
    <row r="136" spans="1:15" s="4" customFormat="1" ht="15.75" hidden="1" thickBot="1">
      <c r="A136" s="31" t="s">
        <v>52</v>
      </c>
      <c r="B136" s="72">
        <v>1</v>
      </c>
      <c r="C136" s="169" t="s">
        <v>18</v>
      </c>
      <c r="D136" s="166" t="s">
        <v>46</v>
      </c>
      <c r="E136" s="356"/>
      <c r="F136" s="380"/>
      <c r="G136" s="41">
        <v>4</v>
      </c>
      <c r="H136" s="41">
        <v>0</v>
      </c>
      <c r="I136" s="41">
        <v>0</v>
      </c>
      <c r="J136" s="41">
        <v>1</v>
      </c>
      <c r="K136" s="382">
        <v>0</v>
      </c>
      <c r="L136" s="371">
        <f t="shared" si="4"/>
        <v>5</v>
      </c>
      <c r="M136" s="75">
        <v>10</v>
      </c>
      <c r="N136" s="76">
        <f t="shared" si="5"/>
        <v>0.5</v>
      </c>
      <c r="O136" s="254">
        <f t="shared" si="6"/>
        <v>4.4000000000000004</v>
      </c>
    </row>
    <row r="137" spans="1:15" s="4" customFormat="1" ht="17.25" hidden="1">
      <c r="A137" s="48" t="s">
        <v>52</v>
      </c>
      <c r="B137" s="60">
        <v>2</v>
      </c>
      <c r="C137" s="53" t="s">
        <v>0</v>
      </c>
      <c r="D137" s="163" t="s">
        <v>32</v>
      </c>
      <c r="E137" s="351" t="s">
        <v>42</v>
      </c>
      <c r="F137" s="378"/>
      <c r="G137" s="12">
        <v>0</v>
      </c>
      <c r="H137" s="12">
        <v>1</v>
      </c>
      <c r="I137" s="12">
        <v>3</v>
      </c>
      <c r="J137" s="12">
        <v>0</v>
      </c>
      <c r="K137" s="379">
        <v>0</v>
      </c>
      <c r="L137" s="365">
        <f t="shared" si="4"/>
        <v>4</v>
      </c>
      <c r="M137" s="8">
        <v>19</v>
      </c>
      <c r="N137" s="10">
        <f t="shared" si="5"/>
        <v>0.21052631578947367</v>
      </c>
      <c r="O137" s="254">
        <f t="shared" si="6"/>
        <v>3.25</v>
      </c>
    </row>
    <row r="138" spans="1:15" s="4" customFormat="1" ht="17.25" hidden="1">
      <c r="A138" s="31" t="s">
        <v>52</v>
      </c>
      <c r="B138" s="58">
        <v>2</v>
      </c>
      <c r="C138" s="167" t="s">
        <v>1</v>
      </c>
      <c r="D138" s="164" t="s">
        <v>34</v>
      </c>
      <c r="E138" s="352"/>
      <c r="F138" s="378"/>
      <c r="G138" s="12">
        <v>2</v>
      </c>
      <c r="H138" s="12">
        <v>7</v>
      </c>
      <c r="I138" s="12">
        <v>2</v>
      </c>
      <c r="J138" s="12">
        <v>0</v>
      </c>
      <c r="K138" s="379">
        <v>1</v>
      </c>
      <c r="L138" s="366">
        <f t="shared" si="4"/>
        <v>12</v>
      </c>
      <c r="M138" s="11">
        <v>19</v>
      </c>
      <c r="N138" s="13">
        <f t="shared" si="5"/>
        <v>0.63157894736842102</v>
      </c>
      <c r="O138" s="254">
        <f t="shared" si="6"/>
        <v>3.75</v>
      </c>
    </row>
    <row r="139" spans="1:15" s="4" customFormat="1" ht="17.25" hidden="1">
      <c r="A139" s="31" t="s">
        <v>52</v>
      </c>
      <c r="B139" s="58">
        <v>2</v>
      </c>
      <c r="C139" s="167" t="s">
        <v>6</v>
      </c>
      <c r="D139" s="164" t="s">
        <v>33</v>
      </c>
      <c r="E139" s="352"/>
      <c r="F139" s="378"/>
      <c r="G139" s="12">
        <v>1</v>
      </c>
      <c r="H139" s="12">
        <v>7</v>
      </c>
      <c r="I139" s="12">
        <v>4</v>
      </c>
      <c r="J139" s="12">
        <v>0</v>
      </c>
      <c r="K139" s="379">
        <v>0</v>
      </c>
      <c r="L139" s="366">
        <f t="shared" ref="L139:L202" si="8">SUM(G139:K139)</f>
        <v>12</v>
      </c>
      <c r="M139" s="11">
        <v>19</v>
      </c>
      <c r="N139" s="13">
        <f t="shared" ref="N139:N202" si="9">L139/M139</f>
        <v>0.63157894736842102</v>
      </c>
      <c r="O139" s="254">
        <f t="shared" si="6"/>
        <v>3.75</v>
      </c>
    </row>
    <row r="140" spans="1:15" s="4" customFormat="1" hidden="1">
      <c r="A140" s="31" t="s">
        <v>52</v>
      </c>
      <c r="B140" s="58">
        <v>2</v>
      </c>
      <c r="C140" s="167" t="s">
        <v>7</v>
      </c>
      <c r="D140" s="125" t="s">
        <v>35</v>
      </c>
      <c r="E140" s="353"/>
      <c r="F140" s="380"/>
      <c r="G140" s="12">
        <v>1</v>
      </c>
      <c r="H140" s="12">
        <v>5</v>
      </c>
      <c r="I140" s="12">
        <v>5</v>
      </c>
      <c r="J140" s="12">
        <v>1</v>
      </c>
      <c r="K140" s="379">
        <v>0</v>
      </c>
      <c r="L140" s="366">
        <f t="shared" si="8"/>
        <v>12</v>
      </c>
      <c r="M140" s="11">
        <v>19</v>
      </c>
      <c r="N140" s="13">
        <f t="shared" si="9"/>
        <v>0.63157894736842102</v>
      </c>
      <c r="O140" s="254">
        <f t="shared" ref="O140:O203" si="10" xml:space="preserve"> (5*G140+4*H140+3*I140+2*J140+1*K140)/L140</f>
        <v>3.5</v>
      </c>
    </row>
    <row r="141" spans="1:15" s="4" customFormat="1" hidden="1">
      <c r="A141" s="31" t="s">
        <v>52</v>
      </c>
      <c r="B141" s="58">
        <v>2</v>
      </c>
      <c r="C141" s="167" t="s">
        <v>8</v>
      </c>
      <c r="D141" s="126" t="s">
        <v>36</v>
      </c>
      <c r="E141" s="354"/>
      <c r="F141" s="381"/>
      <c r="G141" s="12">
        <v>2</v>
      </c>
      <c r="H141" s="12">
        <v>5</v>
      </c>
      <c r="I141" s="12">
        <v>3</v>
      </c>
      <c r="J141" s="12">
        <v>0</v>
      </c>
      <c r="K141" s="379">
        <v>0</v>
      </c>
      <c r="L141" s="366">
        <f t="shared" si="8"/>
        <v>10</v>
      </c>
      <c r="M141" s="11">
        <v>19</v>
      </c>
      <c r="N141" s="13">
        <f t="shared" si="9"/>
        <v>0.52631578947368418</v>
      </c>
      <c r="O141" s="254">
        <f t="shared" si="10"/>
        <v>3.9</v>
      </c>
    </row>
    <row r="142" spans="1:15" s="4" customFormat="1" ht="30" hidden="1">
      <c r="A142" s="31" t="s">
        <v>52</v>
      </c>
      <c r="B142" s="58">
        <v>2</v>
      </c>
      <c r="C142" s="167" t="s">
        <v>9</v>
      </c>
      <c r="D142" s="126" t="s">
        <v>44</v>
      </c>
      <c r="E142" s="354"/>
      <c r="F142" s="381"/>
      <c r="G142" s="12">
        <v>1</v>
      </c>
      <c r="H142" s="12">
        <v>7</v>
      </c>
      <c r="I142" s="12">
        <v>4</v>
      </c>
      <c r="J142" s="12">
        <v>0</v>
      </c>
      <c r="K142" s="379">
        <v>0</v>
      </c>
      <c r="L142" s="366">
        <f t="shared" si="8"/>
        <v>12</v>
      </c>
      <c r="M142" s="11">
        <v>19</v>
      </c>
      <c r="N142" s="13">
        <f t="shared" si="9"/>
        <v>0.63157894736842102</v>
      </c>
      <c r="O142" s="254">
        <f t="shared" si="10"/>
        <v>3.75</v>
      </c>
    </row>
    <row r="143" spans="1:15" s="4" customFormat="1" ht="30" hidden="1">
      <c r="A143" s="31" t="s">
        <v>52</v>
      </c>
      <c r="B143" s="58">
        <v>2</v>
      </c>
      <c r="C143" s="167" t="s">
        <v>10</v>
      </c>
      <c r="D143" s="126" t="s">
        <v>37</v>
      </c>
      <c r="E143" s="354"/>
      <c r="F143" s="381"/>
      <c r="G143" s="12">
        <v>2</v>
      </c>
      <c r="H143" s="12">
        <v>7</v>
      </c>
      <c r="I143" s="12">
        <v>3</v>
      </c>
      <c r="J143" s="12">
        <v>0</v>
      </c>
      <c r="K143" s="379">
        <v>0</v>
      </c>
      <c r="L143" s="366">
        <f t="shared" si="8"/>
        <v>12</v>
      </c>
      <c r="M143" s="11">
        <v>19</v>
      </c>
      <c r="N143" s="13">
        <f t="shared" si="9"/>
        <v>0.63157894736842102</v>
      </c>
      <c r="O143" s="254">
        <f t="shared" si="10"/>
        <v>3.9166666666666665</v>
      </c>
    </row>
    <row r="144" spans="1:15" s="4" customFormat="1" hidden="1">
      <c r="A144" s="31" t="s">
        <v>52</v>
      </c>
      <c r="B144" s="58">
        <v>2</v>
      </c>
      <c r="C144" s="167" t="s">
        <v>11</v>
      </c>
      <c r="D144" s="125" t="s">
        <v>39</v>
      </c>
      <c r="E144" s="353"/>
      <c r="F144" s="380"/>
      <c r="G144" s="12">
        <v>3</v>
      </c>
      <c r="H144" s="12">
        <v>5</v>
      </c>
      <c r="I144" s="12">
        <v>4</v>
      </c>
      <c r="J144" s="12">
        <v>0</v>
      </c>
      <c r="K144" s="379">
        <v>0</v>
      </c>
      <c r="L144" s="366">
        <f t="shared" si="8"/>
        <v>12</v>
      </c>
      <c r="M144" s="11">
        <v>19</v>
      </c>
      <c r="N144" s="13">
        <f t="shared" si="9"/>
        <v>0.63157894736842102</v>
      </c>
      <c r="O144" s="254">
        <f t="shared" si="10"/>
        <v>3.9166666666666665</v>
      </c>
    </row>
    <row r="145" spans="1:15" s="4" customFormat="1" hidden="1">
      <c r="A145" s="31" t="s">
        <v>52</v>
      </c>
      <c r="B145" s="58">
        <v>2</v>
      </c>
      <c r="C145" s="167" t="s">
        <v>12</v>
      </c>
      <c r="D145" s="125" t="s">
        <v>38</v>
      </c>
      <c r="E145" s="353"/>
      <c r="F145" s="380"/>
      <c r="G145" s="12">
        <v>2</v>
      </c>
      <c r="H145" s="12">
        <v>2</v>
      </c>
      <c r="I145" s="12">
        <v>7</v>
      </c>
      <c r="J145" s="12">
        <v>1</v>
      </c>
      <c r="K145" s="379">
        <v>0</v>
      </c>
      <c r="L145" s="366">
        <f t="shared" si="8"/>
        <v>12</v>
      </c>
      <c r="M145" s="11">
        <v>19</v>
      </c>
      <c r="N145" s="13">
        <f t="shared" si="9"/>
        <v>0.63157894736842102</v>
      </c>
      <c r="O145" s="254">
        <f t="shared" si="10"/>
        <v>3.4166666666666665</v>
      </c>
    </row>
    <row r="146" spans="1:15" s="4" customFormat="1" hidden="1">
      <c r="A146" s="31" t="s">
        <v>52</v>
      </c>
      <c r="B146" s="58">
        <v>2</v>
      </c>
      <c r="C146" s="167" t="s">
        <v>13</v>
      </c>
      <c r="D146" s="126" t="s">
        <v>40</v>
      </c>
      <c r="E146" s="354"/>
      <c r="F146" s="381"/>
      <c r="G146" s="12">
        <v>2</v>
      </c>
      <c r="H146" s="12">
        <v>5</v>
      </c>
      <c r="I146" s="12">
        <v>5</v>
      </c>
      <c r="J146" s="12">
        <v>0</v>
      </c>
      <c r="K146" s="379">
        <v>0</v>
      </c>
      <c r="L146" s="366">
        <f t="shared" si="8"/>
        <v>12</v>
      </c>
      <c r="M146" s="11">
        <v>19</v>
      </c>
      <c r="N146" s="13">
        <f t="shared" si="9"/>
        <v>0.63157894736842102</v>
      </c>
      <c r="O146" s="254">
        <f t="shared" si="10"/>
        <v>3.75</v>
      </c>
    </row>
    <row r="147" spans="1:15" s="4" customFormat="1" hidden="1">
      <c r="A147" s="31" t="s">
        <v>52</v>
      </c>
      <c r="B147" s="58">
        <v>2</v>
      </c>
      <c r="C147" s="167" t="s">
        <v>15</v>
      </c>
      <c r="D147" s="125" t="s">
        <v>41</v>
      </c>
      <c r="E147" s="353"/>
      <c r="F147" s="380"/>
      <c r="G147" s="12">
        <v>3</v>
      </c>
      <c r="H147" s="12">
        <v>5</v>
      </c>
      <c r="I147" s="12">
        <v>3</v>
      </c>
      <c r="J147" s="12">
        <v>0</v>
      </c>
      <c r="K147" s="379">
        <v>0</v>
      </c>
      <c r="L147" s="366">
        <f t="shared" si="8"/>
        <v>11</v>
      </c>
      <c r="M147" s="11">
        <v>19</v>
      </c>
      <c r="N147" s="13">
        <f t="shared" si="9"/>
        <v>0.57894736842105265</v>
      </c>
      <c r="O147" s="254">
        <f t="shared" si="10"/>
        <v>4</v>
      </c>
    </row>
    <row r="148" spans="1:15" s="4" customFormat="1" hidden="1">
      <c r="A148" s="31" t="s">
        <v>52</v>
      </c>
      <c r="B148" s="58">
        <v>2</v>
      </c>
      <c r="C148" s="167" t="s">
        <v>16</v>
      </c>
      <c r="D148" s="126" t="s">
        <v>43</v>
      </c>
      <c r="E148" s="353"/>
      <c r="F148" s="380"/>
      <c r="G148" s="12">
        <v>1</v>
      </c>
      <c r="H148" s="12">
        <v>0</v>
      </c>
      <c r="I148" s="12">
        <v>1</v>
      </c>
      <c r="J148" s="12">
        <v>1</v>
      </c>
      <c r="K148" s="379">
        <v>0</v>
      </c>
      <c r="L148" s="366">
        <f t="shared" si="8"/>
        <v>3</v>
      </c>
      <c r="M148" s="11">
        <v>19</v>
      </c>
      <c r="N148" s="13">
        <f t="shared" si="9"/>
        <v>0.15789473684210525</v>
      </c>
      <c r="O148" s="254">
        <f t="shared" si="10"/>
        <v>3.3333333333333335</v>
      </c>
    </row>
    <row r="149" spans="1:15" s="4" customFormat="1" hidden="1">
      <c r="A149" s="31" t="s">
        <v>52</v>
      </c>
      <c r="B149" s="78">
        <v>2</v>
      </c>
      <c r="C149" s="168" t="s">
        <v>17</v>
      </c>
      <c r="D149" s="165" t="s">
        <v>45</v>
      </c>
      <c r="E149" s="355"/>
      <c r="F149" s="381"/>
      <c r="G149" s="41">
        <v>6</v>
      </c>
      <c r="H149" s="41">
        <v>0</v>
      </c>
      <c r="I149" s="41">
        <v>4</v>
      </c>
      <c r="J149" s="41">
        <v>1</v>
      </c>
      <c r="K149" s="382">
        <v>2</v>
      </c>
      <c r="L149" s="367">
        <f t="shared" si="8"/>
        <v>13</v>
      </c>
      <c r="M149" s="66">
        <v>19</v>
      </c>
      <c r="N149" s="67">
        <f t="shared" si="9"/>
        <v>0.68421052631578949</v>
      </c>
      <c r="O149" s="254">
        <f t="shared" si="10"/>
        <v>3.5384615384615383</v>
      </c>
    </row>
    <row r="150" spans="1:15" s="4" customFormat="1" ht="15.75" hidden="1" thickBot="1">
      <c r="A150" s="31" t="s">
        <v>52</v>
      </c>
      <c r="B150" s="72">
        <v>2</v>
      </c>
      <c r="C150" s="169" t="s">
        <v>18</v>
      </c>
      <c r="D150" s="166" t="s">
        <v>46</v>
      </c>
      <c r="E150" s="356"/>
      <c r="F150" s="380"/>
      <c r="G150" s="41">
        <v>6</v>
      </c>
      <c r="H150" s="41">
        <v>0</v>
      </c>
      <c r="I150" s="41">
        <v>2</v>
      </c>
      <c r="J150" s="41">
        <v>3</v>
      </c>
      <c r="K150" s="382">
        <v>2</v>
      </c>
      <c r="L150" s="371">
        <f t="shared" si="8"/>
        <v>13</v>
      </c>
      <c r="M150" s="75">
        <v>19</v>
      </c>
      <c r="N150" s="76">
        <f t="shared" si="9"/>
        <v>0.68421052631578949</v>
      </c>
      <c r="O150" s="254">
        <f t="shared" si="10"/>
        <v>3.3846153846153846</v>
      </c>
    </row>
    <row r="151" spans="1:15" s="4" customFormat="1" ht="17.25" hidden="1">
      <c r="A151" s="48" t="s">
        <v>52</v>
      </c>
      <c r="B151" s="60">
        <v>3</v>
      </c>
      <c r="C151" s="53" t="s">
        <v>0</v>
      </c>
      <c r="D151" s="163" t="s">
        <v>32</v>
      </c>
      <c r="E151" s="351" t="s">
        <v>42</v>
      </c>
      <c r="F151" s="378"/>
      <c r="G151" s="12">
        <v>0</v>
      </c>
      <c r="H151" s="12">
        <v>3</v>
      </c>
      <c r="I151" s="12">
        <v>6</v>
      </c>
      <c r="J151" s="12">
        <v>0</v>
      </c>
      <c r="K151" s="379">
        <v>0</v>
      </c>
      <c r="L151" s="365">
        <f t="shared" si="8"/>
        <v>9</v>
      </c>
      <c r="M151" s="8">
        <v>20</v>
      </c>
      <c r="N151" s="10">
        <f t="shared" si="9"/>
        <v>0.45</v>
      </c>
      <c r="O151" s="254">
        <f t="shared" si="10"/>
        <v>3.3333333333333335</v>
      </c>
    </row>
    <row r="152" spans="1:15" s="4" customFormat="1" ht="17.25" hidden="1">
      <c r="A152" s="31" t="s">
        <v>52</v>
      </c>
      <c r="B152" s="58">
        <v>3</v>
      </c>
      <c r="C152" s="167" t="s">
        <v>1</v>
      </c>
      <c r="D152" s="164" t="s">
        <v>34</v>
      </c>
      <c r="E152" s="352"/>
      <c r="F152" s="378"/>
      <c r="G152" s="12">
        <v>0</v>
      </c>
      <c r="H152" s="12">
        <v>5</v>
      </c>
      <c r="I152" s="12">
        <v>5</v>
      </c>
      <c r="J152" s="12">
        <v>1</v>
      </c>
      <c r="K152" s="379">
        <v>1</v>
      </c>
      <c r="L152" s="366">
        <f t="shared" si="8"/>
        <v>12</v>
      </c>
      <c r="M152" s="11">
        <v>20</v>
      </c>
      <c r="N152" s="13">
        <f t="shared" si="9"/>
        <v>0.6</v>
      </c>
      <c r="O152" s="254">
        <f t="shared" si="10"/>
        <v>3.1666666666666665</v>
      </c>
    </row>
    <row r="153" spans="1:15" s="4" customFormat="1" ht="17.25" hidden="1">
      <c r="A153" s="31" t="s">
        <v>52</v>
      </c>
      <c r="B153" s="58">
        <v>3</v>
      </c>
      <c r="C153" s="167" t="s">
        <v>6</v>
      </c>
      <c r="D153" s="164" t="s">
        <v>33</v>
      </c>
      <c r="E153" s="352"/>
      <c r="F153" s="378"/>
      <c r="G153" s="12">
        <v>1</v>
      </c>
      <c r="H153" s="12">
        <v>6</v>
      </c>
      <c r="I153" s="12">
        <v>4</v>
      </c>
      <c r="J153" s="12">
        <v>1</v>
      </c>
      <c r="K153" s="379">
        <v>0</v>
      </c>
      <c r="L153" s="366">
        <f t="shared" si="8"/>
        <v>12</v>
      </c>
      <c r="M153" s="11">
        <v>20</v>
      </c>
      <c r="N153" s="13">
        <f t="shared" si="9"/>
        <v>0.6</v>
      </c>
      <c r="O153" s="254">
        <f t="shared" si="10"/>
        <v>3.5833333333333335</v>
      </c>
    </row>
    <row r="154" spans="1:15" s="4" customFormat="1" hidden="1">
      <c r="A154" s="31" t="s">
        <v>52</v>
      </c>
      <c r="B154" s="58">
        <v>3</v>
      </c>
      <c r="C154" s="167" t="s">
        <v>7</v>
      </c>
      <c r="D154" s="125" t="s">
        <v>35</v>
      </c>
      <c r="E154" s="353"/>
      <c r="F154" s="380"/>
      <c r="G154" s="12">
        <v>1</v>
      </c>
      <c r="H154" s="12">
        <v>6</v>
      </c>
      <c r="I154" s="12">
        <v>3</v>
      </c>
      <c r="J154" s="12">
        <v>1</v>
      </c>
      <c r="K154" s="379">
        <v>1</v>
      </c>
      <c r="L154" s="366">
        <f t="shared" si="8"/>
        <v>12</v>
      </c>
      <c r="M154" s="11">
        <v>20</v>
      </c>
      <c r="N154" s="13">
        <f t="shared" si="9"/>
        <v>0.6</v>
      </c>
      <c r="O154" s="254">
        <f t="shared" si="10"/>
        <v>3.4166666666666665</v>
      </c>
    </row>
    <row r="155" spans="1:15" s="4" customFormat="1" hidden="1">
      <c r="A155" s="31" t="s">
        <v>52</v>
      </c>
      <c r="B155" s="58">
        <v>3</v>
      </c>
      <c r="C155" s="167" t="s">
        <v>8</v>
      </c>
      <c r="D155" s="126" t="s">
        <v>36</v>
      </c>
      <c r="E155" s="354"/>
      <c r="F155" s="381"/>
      <c r="G155" s="12">
        <v>1</v>
      </c>
      <c r="H155" s="12">
        <v>4</v>
      </c>
      <c r="I155" s="12">
        <v>6</v>
      </c>
      <c r="J155" s="12">
        <v>0</v>
      </c>
      <c r="K155" s="379">
        <v>0</v>
      </c>
      <c r="L155" s="366">
        <f t="shared" si="8"/>
        <v>11</v>
      </c>
      <c r="M155" s="11">
        <v>20</v>
      </c>
      <c r="N155" s="13">
        <f t="shared" si="9"/>
        <v>0.55000000000000004</v>
      </c>
      <c r="O155" s="254">
        <f t="shared" si="10"/>
        <v>3.5454545454545454</v>
      </c>
    </row>
    <row r="156" spans="1:15" s="4" customFormat="1" ht="30" hidden="1">
      <c r="A156" s="31" t="s">
        <v>52</v>
      </c>
      <c r="B156" s="58">
        <v>3</v>
      </c>
      <c r="C156" s="167" t="s">
        <v>9</v>
      </c>
      <c r="D156" s="126" t="s">
        <v>44</v>
      </c>
      <c r="E156" s="354"/>
      <c r="F156" s="381"/>
      <c r="G156" s="12">
        <v>2</v>
      </c>
      <c r="H156" s="12">
        <v>6</v>
      </c>
      <c r="I156" s="12">
        <v>4</v>
      </c>
      <c r="J156" s="12">
        <v>0</v>
      </c>
      <c r="K156" s="379">
        <v>0</v>
      </c>
      <c r="L156" s="366">
        <f t="shared" si="8"/>
        <v>12</v>
      </c>
      <c r="M156" s="11">
        <v>20</v>
      </c>
      <c r="N156" s="13">
        <f t="shared" si="9"/>
        <v>0.6</v>
      </c>
      <c r="O156" s="254">
        <f t="shared" si="10"/>
        <v>3.8333333333333335</v>
      </c>
    </row>
    <row r="157" spans="1:15" s="4" customFormat="1" ht="30" hidden="1">
      <c r="A157" s="31" t="s">
        <v>52</v>
      </c>
      <c r="B157" s="58">
        <v>3</v>
      </c>
      <c r="C157" s="167" t="s">
        <v>10</v>
      </c>
      <c r="D157" s="126" t="s">
        <v>37</v>
      </c>
      <c r="E157" s="354"/>
      <c r="F157" s="381"/>
      <c r="G157" s="12">
        <v>2</v>
      </c>
      <c r="H157" s="12">
        <v>5</v>
      </c>
      <c r="I157" s="12">
        <v>5</v>
      </c>
      <c r="J157" s="12">
        <v>0</v>
      </c>
      <c r="K157" s="379">
        <v>0</v>
      </c>
      <c r="L157" s="366">
        <f t="shared" si="8"/>
        <v>12</v>
      </c>
      <c r="M157" s="11">
        <v>20</v>
      </c>
      <c r="N157" s="13">
        <f t="shared" si="9"/>
        <v>0.6</v>
      </c>
      <c r="O157" s="254">
        <f t="shared" si="10"/>
        <v>3.75</v>
      </c>
    </row>
    <row r="158" spans="1:15" s="4" customFormat="1" hidden="1">
      <c r="A158" s="31" t="s">
        <v>52</v>
      </c>
      <c r="B158" s="58">
        <v>3</v>
      </c>
      <c r="C158" s="167" t="s">
        <v>11</v>
      </c>
      <c r="D158" s="125" t="s">
        <v>39</v>
      </c>
      <c r="E158" s="353"/>
      <c r="F158" s="380"/>
      <c r="G158" s="12">
        <v>1</v>
      </c>
      <c r="H158" s="12">
        <v>5</v>
      </c>
      <c r="I158" s="12">
        <v>5</v>
      </c>
      <c r="J158" s="12">
        <v>1</v>
      </c>
      <c r="K158" s="379">
        <v>0</v>
      </c>
      <c r="L158" s="366">
        <f t="shared" si="8"/>
        <v>12</v>
      </c>
      <c r="M158" s="11">
        <v>20</v>
      </c>
      <c r="N158" s="13">
        <f t="shared" si="9"/>
        <v>0.6</v>
      </c>
      <c r="O158" s="254">
        <f t="shared" si="10"/>
        <v>3.5</v>
      </c>
    </row>
    <row r="159" spans="1:15" s="4" customFormat="1" hidden="1">
      <c r="A159" s="31" t="s">
        <v>52</v>
      </c>
      <c r="B159" s="58">
        <v>3</v>
      </c>
      <c r="C159" s="167" t="s">
        <v>12</v>
      </c>
      <c r="D159" s="125" t="s">
        <v>38</v>
      </c>
      <c r="E159" s="353"/>
      <c r="F159" s="380"/>
      <c r="G159" s="12">
        <v>0</v>
      </c>
      <c r="H159" s="12">
        <v>4</v>
      </c>
      <c r="I159" s="12">
        <v>7</v>
      </c>
      <c r="J159" s="12">
        <v>0</v>
      </c>
      <c r="K159" s="379">
        <v>1</v>
      </c>
      <c r="L159" s="366">
        <f t="shared" si="8"/>
        <v>12</v>
      </c>
      <c r="M159" s="11">
        <v>20</v>
      </c>
      <c r="N159" s="13">
        <f t="shared" si="9"/>
        <v>0.6</v>
      </c>
      <c r="O159" s="254">
        <f t="shared" si="10"/>
        <v>3.1666666666666665</v>
      </c>
    </row>
    <row r="160" spans="1:15" s="4" customFormat="1" hidden="1">
      <c r="A160" s="31" t="s">
        <v>52</v>
      </c>
      <c r="B160" s="58">
        <v>3</v>
      </c>
      <c r="C160" s="167" t="s">
        <v>13</v>
      </c>
      <c r="D160" s="126" t="s">
        <v>40</v>
      </c>
      <c r="E160" s="354"/>
      <c r="F160" s="381"/>
      <c r="G160" s="12">
        <v>0</v>
      </c>
      <c r="H160" s="12">
        <v>4</v>
      </c>
      <c r="I160" s="12">
        <v>7</v>
      </c>
      <c r="J160" s="12">
        <v>1</v>
      </c>
      <c r="K160" s="379">
        <v>0</v>
      </c>
      <c r="L160" s="366">
        <f t="shared" si="8"/>
        <v>12</v>
      </c>
      <c r="M160" s="11">
        <v>20</v>
      </c>
      <c r="N160" s="13">
        <f t="shared" si="9"/>
        <v>0.6</v>
      </c>
      <c r="O160" s="254">
        <f t="shared" si="10"/>
        <v>3.25</v>
      </c>
    </row>
    <row r="161" spans="1:15" s="4" customFormat="1" hidden="1">
      <c r="A161" s="31" t="s">
        <v>52</v>
      </c>
      <c r="B161" s="58">
        <v>3</v>
      </c>
      <c r="C161" s="167" t="s">
        <v>15</v>
      </c>
      <c r="D161" s="125" t="s">
        <v>41</v>
      </c>
      <c r="E161" s="353"/>
      <c r="F161" s="380"/>
      <c r="G161" s="12">
        <v>0</v>
      </c>
      <c r="H161" s="12">
        <v>4</v>
      </c>
      <c r="I161" s="12">
        <v>8</v>
      </c>
      <c r="J161" s="12">
        <v>0</v>
      </c>
      <c r="K161" s="379">
        <v>0</v>
      </c>
      <c r="L161" s="366">
        <f t="shared" si="8"/>
        <v>12</v>
      </c>
      <c r="M161" s="11">
        <v>20</v>
      </c>
      <c r="N161" s="13">
        <f t="shared" si="9"/>
        <v>0.6</v>
      </c>
      <c r="O161" s="254">
        <f t="shared" si="10"/>
        <v>3.3333333333333335</v>
      </c>
    </row>
    <row r="162" spans="1:15" s="4" customFormat="1" hidden="1">
      <c r="A162" s="31" t="s">
        <v>52</v>
      </c>
      <c r="B162" s="58">
        <v>3</v>
      </c>
      <c r="C162" s="167" t="s">
        <v>16</v>
      </c>
      <c r="D162" s="126" t="s">
        <v>43</v>
      </c>
      <c r="E162" s="353"/>
      <c r="F162" s="380"/>
      <c r="G162" s="12">
        <v>0</v>
      </c>
      <c r="H162" s="12">
        <v>2</v>
      </c>
      <c r="I162" s="12">
        <v>2</v>
      </c>
      <c r="J162" s="12">
        <v>2</v>
      </c>
      <c r="K162" s="379">
        <v>0</v>
      </c>
      <c r="L162" s="366">
        <f t="shared" si="8"/>
        <v>6</v>
      </c>
      <c r="M162" s="11">
        <v>20</v>
      </c>
      <c r="N162" s="13">
        <f t="shared" si="9"/>
        <v>0.3</v>
      </c>
      <c r="O162" s="254">
        <f t="shared" si="10"/>
        <v>3</v>
      </c>
    </row>
    <row r="163" spans="1:15" s="4" customFormat="1" hidden="1">
      <c r="A163" s="31" t="s">
        <v>52</v>
      </c>
      <c r="B163" s="78">
        <v>3</v>
      </c>
      <c r="C163" s="168" t="s">
        <v>17</v>
      </c>
      <c r="D163" s="165" t="s">
        <v>45</v>
      </c>
      <c r="E163" s="355"/>
      <c r="F163" s="381"/>
      <c r="G163" s="41">
        <v>3</v>
      </c>
      <c r="H163" s="41">
        <v>0</v>
      </c>
      <c r="I163" s="41">
        <v>6</v>
      </c>
      <c r="J163" s="41">
        <v>3</v>
      </c>
      <c r="K163" s="382">
        <v>0</v>
      </c>
      <c r="L163" s="367">
        <f t="shared" si="8"/>
        <v>12</v>
      </c>
      <c r="M163" s="66">
        <v>20</v>
      </c>
      <c r="N163" s="67">
        <f t="shared" si="9"/>
        <v>0.6</v>
      </c>
      <c r="O163" s="254">
        <f t="shared" si="10"/>
        <v>3.25</v>
      </c>
    </row>
    <row r="164" spans="1:15" s="4" customFormat="1" ht="15.75" hidden="1" thickBot="1">
      <c r="A164" s="31" t="s">
        <v>52</v>
      </c>
      <c r="B164" s="72">
        <v>3</v>
      </c>
      <c r="C164" s="169" t="s">
        <v>18</v>
      </c>
      <c r="D164" s="166" t="s">
        <v>46</v>
      </c>
      <c r="E164" s="356"/>
      <c r="F164" s="380"/>
      <c r="G164" s="41">
        <v>3</v>
      </c>
      <c r="H164" s="41">
        <v>1</v>
      </c>
      <c r="I164" s="41">
        <v>3</v>
      </c>
      <c r="J164" s="41">
        <v>5</v>
      </c>
      <c r="K164" s="382">
        <v>0</v>
      </c>
      <c r="L164" s="371">
        <f t="shared" si="8"/>
        <v>12</v>
      </c>
      <c r="M164" s="75">
        <v>20</v>
      </c>
      <c r="N164" s="76">
        <f t="shared" si="9"/>
        <v>0.6</v>
      </c>
      <c r="O164" s="254">
        <f t="shared" si="10"/>
        <v>3.1666666666666665</v>
      </c>
    </row>
    <row r="165" spans="1:15" s="4" customFormat="1" ht="17.25" hidden="1">
      <c r="A165" s="48" t="s">
        <v>52</v>
      </c>
      <c r="B165" s="60">
        <v>4</v>
      </c>
      <c r="C165" s="53" t="s">
        <v>0</v>
      </c>
      <c r="D165" s="163" t="s">
        <v>32</v>
      </c>
      <c r="E165" s="351" t="s">
        <v>42</v>
      </c>
      <c r="F165" s="378"/>
      <c r="G165" s="12">
        <v>1</v>
      </c>
      <c r="H165" s="12">
        <v>3</v>
      </c>
      <c r="I165" s="12">
        <v>2</v>
      </c>
      <c r="J165" s="12">
        <v>1</v>
      </c>
      <c r="K165" s="379">
        <v>0</v>
      </c>
      <c r="L165" s="365">
        <f t="shared" si="8"/>
        <v>7</v>
      </c>
      <c r="M165" s="8">
        <v>20</v>
      </c>
      <c r="N165" s="10">
        <f t="shared" si="9"/>
        <v>0.35</v>
      </c>
      <c r="O165" s="254">
        <f t="shared" si="10"/>
        <v>3.5714285714285716</v>
      </c>
    </row>
    <row r="166" spans="1:15" s="4" customFormat="1" ht="17.25" hidden="1">
      <c r="A166" s="31" t="s">
        <v>52</v>
      </c>
      <c r="B166" s="58">
        <v>4</v>
      </c>
      <c r="C166" s="167" t="s">
        <v>1</v>
      </c>
      <c r="D166" s="164" t="s">
        <v>34</v>
      </c>
      <c r="E166" s="352"/>
      <c r="F166" s="378"/>
      <c r="G166" s="12">
        <v>1</v>
      </c>
      <c r="H166" s="12">
        <v>4</v>
      </c>
      <c r="I166" s="12">
        <v>4</v>
      </c>
      <c r="J166" s="12">
        <v>0</v>
      </c>
      <c r="K166" s="379">
        <v>0</v>
      </c>
      <c r="L166" s="366">
        <f t="shared" si="8"/>
        <v>9</v>
      </c>
      <c r="M166" s="11">
        <v>20</v>
      </c>
      <c r="N166" s="13">
        <f t="shared" si="9"/>
        <v>0.45</v>
      </c>
      <c r="O166" s="254">
        <f t="shared" si="10"/>
        <v>3.6666666666666665</v>
      </c>
    </row>
    <row r="167" spans="1:15" s="4" customFormat="1" ht="17.25" hidden="1">
      <c r="A167" s="31" t="s">
        <v>52</v>
      </c>
      <c r="B167" s="58">
        <v>4</v>
      </c>
      <c r="C167" s="167" t="s">
        <v>6</v>
      </c>
      <c r="D167" s="164" t="s">
        <v>33</v>
      </c>
      <c r="E167" s="352"/>
      <c r="F167" s="378"/>
      <c r="G167" s="12">
        <v>2</v>
      </c>
      <c r="H167" s="12">
        <v>5</v>
      </c>
      <c r="I167" s="12">
        <v>2</v>
      </c>
      <c r="J167" s="12">
        <v>0</v>
      </c>
      <c r="K167" s="379">
        <v>0</v>
      </c>
      <c r="L167" s="366">
        <f t="shared" si="8"/>
        <v>9</v>
      </c>
      <c r="M167" s="11">
        <v>20</v>
      </c>
      <c r="N167" s="13">
        <f t="shared" si="9"/>
        <v>0.45</v>
      </c>
      <c r="O167" s="254">
        <f t="shared" si="10"/>
        <v>4</v>
      </c>
    </row>
    <row r="168" spans="1:15" s="4" customFormat="1" hidden="1">
      <c r="A168" s="31" t="s">
        <v>52</v>
      </c>
      <c r="B168" s="58">
        <v>4</v>
      </c>
      <c r="C168" s="167" t="s">
        <v>7</v>
      </c>
      <c r="D168" s="125" t="s">
        <v>35</v>
      </c>
      <c r="E168" s="353"/>
      <c r="F168" s="380"/>
      <c r="G168" s="12">
        <v>2</v>
      </c>
      <c r="H168" s="12">
        <v>5</v>
      </c>
      <c r="I168" s="12">
        <v>2</v>
      </c>
      <c r="J168" s="12">
        <v>0</v>
      </c>
      <c r="K168" s="379">
        <v>0</v>
      </c>
      <c r="L168" s="366">
        <f t="shared" si="8"/>
        <v>9</v>
      </c>
      <c r="M168" s="11">
        <v>20</v>
      </c>
      <c r="N168" s="13">
        <f t="shared" si="9"/>
        <v>0.45</v>
      </c>
      <c r="O168" s="254">
        <f t="shared" si="10"/>
        <v>4</v>
      </c>
    </row>
    <row r="169" spans="1:15" s="4" customFormat="1" hidden="1">
      <c r="A169" s="31" t="s">
        <v>52</v>
      </c>
      <c r="B169" s="58">
        <v>4</v>
      </c>
      <c r="C169" s="167" t="s">
        <v>8</v>
      </c>
      <c r="D169" s="126" t="s">
        <v>36</v>
      </c>
      <c r="E169" s="354"/>
      <c r="F169" s="381"/>
      <c r="G169" s="12">
        <v>1</v>
      </c>
      <c r="H169" s="12">
        <v>4</v>
      </c>
      <c r="I169" s="12">
        <v>4</v>
      </c>
      <c r="J169" s="12">
        <v>0</v>
      </c>
      <c r="K169" s="379">
        <v>0</v>
      </c>
      <c r="L169" s="366">
        <f t="shared" si="8"/>
        <v>9</v>
      </c>
      <c r="M169" s="11">
        <v>20</v>
      </c>
      <c r="N169" s="13">
        <f t="shared" si="9"/>
        <v>0.45</v>
      </c>
      <c r="O169" s="254">
        <f t="shared" si="10"/>
        <v>3.6666666666666665</v>
      </c>
    </row>
    <row r="170" spans="1:15" s="4" customFormat="1" ht="30" hidden="1">
      <c r="A170" s="31" t="s">
        <v>52</v>
      </c>
      <c r="B170" s="58">
        <v>4</v>
      </c>
      <c r="C170" s="167" t="s">
        <v>9</v>
      </c>
      <c r="D170" s="126" t="s">
        <v>44</v>
      </c>
      <c r="E170" s="354"/>
      <c r="F170" s="381"/>
      <c r="G170" s="12">
        <v>2</v>
      </c>
      <c r="H170" s="12">
        <v>5</v>
      </c>
      <c r="I170" s="12">
        <v>2</v>
      </c>
      <c r="J170" s="12">
        <v>0</v>
      </c>
      <c r="K170" s="379">
        <v>0</v>
      </c>
      <c r="L170" s="366">
        <f t="shared" si="8"/>
        <v>9</v>
      </c>
      <c r="M170" s="11">
        <v>20</v>
      </c>
      <c r="N170" s="13">
        <f t="shared" si="9"/>
        <v>0.45</v>
      </c>
      <c r="O170" s="254">
        <f t="shared" si="10"/>
        <v>4</v>
      </c>
    </row>
    <row r="171" spans="1:15" s="4" customFormat="1" ht="30" hidden="1">
      <c r="A171" s="31" t="s">
        <v>52</v>
      </c>
      <c r="B171" s="58">
        <v>4</v>
      </c>
      <c r="C171" s="167" t="s">
        <v>10</v>
      </c>
      <c r="D171" s="126" t="s">
        <v>37</v>
      </c>
      <c r="E171" s="354"/>
      <c r="F171" s="381"/>
      <c r="G171" s="12">
        <v>2</v>
      </c>
      <c r="H171" s="12">
        <v>5</v>
      </c>
      <c r="I171" s="12">
        <v>2</v>
      </c>
      <c r="J171" s="12">
        <v>0</v>
      </c>
      <c r="K171" s="379">
        <v>0</v>
      </c>
      <c r="L171" s="366">
        <f t="shared" si="8"/>
        <v>9</v>
      </c>
      <c r="M171" s="11">
        <v>20</v>
      </c>
      <c r="N171" s="13">
        <f t="shared" si="9"/>
        <v>0.45</v>
      </c>
      <c r="O171" s="254">
        <f t="shared" si="10"/>
        <v>4</v>
      </c>
    </row>
    <row r="172" spans="1:15" s="4" customFormat="1" hidden="1">
      <c r="A172" s="31" t="s">
        <v>52</v>
      </c>
      <c r="B172" s="58">
        <v>4</v>
      </c>
      <c r="C172" s="167" t="s">
        <v>11</v>
      </c>
      <c r="D172" s="125" t="s">
        <v>39</v>
      </c>
      <c r="E172" s="353"/>
      <c r="F172" s="380"/>
      <c r="G172" s="12">
        <v>2</v>
      </c>
      <c r="H172" s="12">
        <v>5</v>
      </c>
      <c r="I172" s="12">
        <v>2</v>
      </c>
      <c r="J172" s="12">
        <v>0</v>
      </c>
      <c r="K172" s="379">
        <v>0</v>
      </c>
      <c r="L172" s="366">
        <f t="shared" si="8"/>
        <v>9</v>
      </c>
      <c r="M172" s="11">
        <v>20</v>
      </c>
      <c r="N172" s="13">
        <f t="shared" si="9"/>
        <v>0.45</v>
      </c>
      <c r="O172" s="254">
        <f t="shared" si="10"/>
        <v>4</v>
      </c>
    </row>
    <row r="173" spans="1:15" s="4" customFormat="1" hidden="1">
      <c r="A173" s="31" t="s">
        <v>52</v>
      </c>
      <c r="B173" s="58">
        <v>4</v>
      </c>
      <c r="C173" s="167" t="s">
        <v>12</v>
      </c>
      <c r="D173" s="125" t="s">
        <v>38</v>
      </c>
      <c r="E173" s="353"/>
      <c r="F173" s="380"/>
      <c r="G173" s="12">
        <v>2</v>
      </c>
      <c r="H173" s="12">
        <v>3</v>
      </c>
      <c r="I173" s="12">
        <v>4</v>
      </c>
      <c r="J173" s="12">
        <v>0</v>
      </c>
      <c r="K173" s="379">
        <v>0</v>
      </c>
      <c r="L173" s="366">
        <f t="shared" si="8"/>
        <v>9</v>
      </c>
      <c r="M173" s="11">
        <v>20</v>
      </c>
      <c r="N173" s="13">
        <f t="shared" si="9"/>
        <v>0.45</v>
      </c>
      <c r="O173" s="254">
        <f t="shared" si="10"/>
        <v>3.7777777777777777</v>
      </c>
    </row>
    <row r="174" spans="1:15" s="4" customFormat="1" hidden="1">
      <c r="A174" s="31" t="s">
        <v>52</v>
      </c>
      <c r="B174" s="58">
        <v>4</v>
      </c>
      <c r="C174" s="167" t="s">
        <v>13</v>
      </c>
      <c r="D174" s="126" t="s">
        <v>40</v>
      </c>
      <c r="E174" s="354"/>
      <c r="F174" s="381"/>
      <c r="G174" s="12">
        <v>1</v>
      </c>
      <c r="H174" s="12">
        <v>5</v>
      </c>
      <c r="I174" s="12">
        <v>3</v>
      </c>
      <c r="J174" s="12">
        <v>0</v>
      </c>
      <c r="K174" s="379">
        <v>0</v>
      </c>
      <c r="L174" s="366">
        <f t="shared" si="8"/>
        <v>9</v>
      </c>
      <c r="M174" s="11">
        <v>20</v>
      </c>
      <c r="N174" s="13">
        <f t="shared" si="9"/>
        <v>0.45</v>
      </c>
      <c r="O174" s="254">
        <f t="shared" si="10"/>
        <v>3.7777777777777777</v>
      </c>
    </row>
    <row r="175" spans="1:15" s="4" customFormat="1" hidden="1">
      <c r="A175" s="31" t="s">
        <v>52</v>
      </c>
      <c r="B175" s="58">
        <v>4</v>
      </c>
      <c r="C175" s="167" t="s">
        <v>15</v>
      </c>
      <c r="D175" s="125" t="s">
        <v>41</v>
      </c>
      <c r="E175" s="353"/>
      <c r="F175" s="380"/>
      <c r="G175" s="12">
        <v>0</v>
      </c>
      <c r="H175" s="12">
        <v>4</v>
      </c>
      <c r="I175" s="12">
        <v>5</v>
      </c>
      <c r="J175" s="12">
        <v>0</v>
      </c>
      <c r="K175" s="379">
        <v>0</v>
      </c>
      <c r="L175" s="366">
        <f t="shared" si="8"/>
        <v>9</v>
      </c>
      <c r="M175" s="11">
        <v>20</v>
      </c>
      <c r="N175" s="13">
        <f t="shared" si="9"/>
        <v>0.45</v>
      </c>
      <c r="O175" s="254">
        <f t="shared" si="10"/>
        <v>3.4444444444444446</v>
      </c>
    </row>
    <row r="176" spans="1:15" s="4" customFormat="1" hidden="1">
      <c r="A176" s="31" t="s">
        <v>52</v>
      </c>
      <c r="B176" s="58">
        <v>4</v>
      </c>
      <c r="C176" s="167" t="s">
        <v>16</v>
      </c>
      <c r="D176" s="126" t="s">
        <v>43</v>
      </c>
      <c r="E176" s="353"/>
      <c r="F176" s="380"/>
      <c r="G176" s="12">
        <v>0</v>
      </c>
      <c r="H176" s="12">
        <v>0</v>
      </c>
      <c r="I176" s="12">
        <v>2</v>
      </c>
      <c r="J176" s="12">
        <v>0</v>
      </c>
      <c r="K176" s="379">
        <v>1</v>
      </c>
      <c r="L176" s="366">
        <f t="shared" si="8"/>
        <v>3</v>
      </c>
      <c r="M176" s="11">
        <v>20</v>
      </c>
      <c r="N176" s="13">
        <f t="shared" si="9"/>
        <v>0.15</v>
      </c>
      <c r="O176" s="254">
        <f t="shared" si="10"/>
        <v>2.3333333333333335</v>
      </c>
    </row>
    <row r="177" spans="1:15" s="4" customFormat="1" hidden="1">
      <c r="A177" s="31" t="s">
        <v>52</v>
      </c>
      <c r="B177" s="78">
        <v>4</v>
      </c>
      <c r="C177" s="168" t="s">
        <v>17</v>
      </c>
      <c r="D177" s="165" t="s">
        <v>45</v>
      </c>
      <c r="E177" s="355"/>
      <c r="F177" s="381"/>
      <c r="G177" s="41">
        <v>5</v>
      </c>
      <c r="H177" s="41">
        <v>0</v>
      </c>
      <c r="I177" s="41">
        <v>3</v>
      </c>
      <c r="J177" s="41">
        <v>1</v>
      </c>
      <c r="K177" s="382">
        <v>0</v>
      </c>
      <c r="L177" s="367">
        <f t="shared" si="8"/>
        <v>9</v>
      </c>
      <c r="M177" s="66">
        <v>20</v>
      </c>
      <c r="N177" s="67">
        <f t="shared" si="9"/>
        <v>0.45</v>
      </c>
      <c r="O177" s="254">
        <f t="shared" si="10"/>
        <v>4</v>
      </c>
    </row>
    <row r="178" spans="1:15" s="4" customFormat="1" ht="15.75" hidden="1" thickBot="1">
      <c r="A178" s="31" t="s">
        <v>52</v>
      </c>
      <c r="B178" s="72">
        <v>4</v>
      </c>
      <c r="C178" s="169" t="s">
        <v>18</v>
      </c>
      <c r="D178" s="166" t="s">
        <v>46</v>
      </c>
      <c r="E178" s="356"/>
      <c r="F178" s="380"/>
      <c r="G178" s="41">
        <v>6</v>
      </c>
      <c r="H178" s="41">
        <v>0</v>
      </c>
      <c r="I178" s="41">
        <v>3</v>
      </c>
      <c r="J178" s="41">
        <v>0</v>
      </c>
      <c r="K178" s="382">
        <v>0</v>
      </c>
      <c r="L178" s="371">
        <f t="shared" si="8"/>
        <v>9</v>
      </c>
      <c r="M178" s="75">
        <v>20</v>
      </c>
      <c r="N178" s="76">
        <f t="shared" si="9"/>
        <v>0.45</v>
      </c>
      <c r="O178" s="254">
        <f t="shared" si="10"/>
        <v>4.333333333333333</v>
      </c>
    </row>
    <row r="179" spans="1:15" s="4" customFormat="1" ht="17.25" hidden="1">
      <c r="A179" s="48" t="s">
        <v>52</v>
      </c>
      <c r="B179" s="60">
        <v>5</v>
      </c>
      <c r="C179" s="60" t="s">
        <v>0</v>
      </c>
      <c r="D179" s="61" t="s">
        <v>32</v>
      </c>
      <c r="E179" s="345" t="s">
        <v>42</v>
      </c>
      <c r="F179" s="378"/>
      <c r="G179" s="12">
        <v>0</v>
      </c>
      <c r="H179" s="12">
        <v>0</v>
      </c>
      <c r="I179" s="12">
        <v>2</v>
      </c>
      <c r="J179" s="12">
        <v>0</v>
      </c>
      <c r="K179" s="379">
        <v>0</v>
      </c>
      <c r="L179" s="365">
        <f t="shared" si="8"/>
        <v>2</v>
      </c>
      <c r="M179" s="8">
        <v>9</v>
      </c>
      <c r="N179" s="10">
        <f t="shared" si="9"/>
        <v>0.22222222222222221</v>
      </c>
      <c r="O179" s="254">
        <f t="shared" si="10"/>
        <v>3</v>
      </c>
    </row>
    <row r="180" spans="1:15" s="4" customFormat="1" ht="17.25" hidden="1">
      <c r="A180" s="31" t="s">
        <v>52</v>
      </c>
      <c r="B180" s="58">
        <v>5</v>
      </c>
      <c r="C180" s="58" t="s">
        <v>1</v>
      </c>
      <c r="D180" s="59" t="s">
        <v>34</v>
      </c>
      <c r="E180" s="346"/>
      <c r="F180" s="378"/>
      <c r="G180" s="12">
        <v>1</v>
      </c>
      <c r="H180" s="12">
        <v>0</v>
      </c>
      <c r="I180" s="12">
        <v>1</v>
      </c>
      <c r="J180" s="12">
        <v>0</v>
      </c>
      <c r="K180" s="379">
        <v>0</v>
      </c>
      <c r="L180" s="366">
        <f t="shared" si="8"/>
        <v>2</v>
      </c>
      <c r="M180" s="11">
        <v>9</v>
      </c>
      <c r="N180" s="13">
        <f t="shared" si="9"/>
        <v>0.22222222222222221</v>
      </c>
      <c r="O180" s="254">
        <f t="shared" si="10"/>
        <v>4</v>
      </c>
    </row>
    <row r="181" spans="1:15" s="4" customFormat="1" ht="17.25" hidden="1">
      <c r="A181" s="31" t="s">
        <v>52</v>
      </c>
      <c r="B181" s="58">
        <v>5</v>
      </c>
      <c r="C181" s="58" t="s">
        <v>6</v>
      </c>
      <c r="D181" s="59" t="s">
        <v>33</v>
      </c>
      <c r="E181" s="346"/>
      <c r="F181" s="378"/>
      <c r="G181" s="12">
        <v>1</v>
      </c>
      <c r="H181" s="12">
        <v>0</v>
      </c>
      <c r="I181" s="12">
        <v>1</v>
      </c>
      <c r="J181" s="12">
        <v>0</v>
      </c>
      <c r="K181" s="379">
        <v>0</v>
      </c>
      <c r="L181" s="366">
        <f t="shared" si="8"/>
        <v>2</v>
      </c>
      <c r="M181" s="11">
        <v>9</v>
      </c>
      <c r="N181" s="13">
        <f t="shared" si="9"/>
        <v>0.22222222222222221</v>
      </c>
      <c r="O181" s="254">
        <f t="shared" si="10"/>
        <v>4</v>
      </c>
    </row>
    <row r="182" spans="1:15" s="4" customFormat="1" hidden="1">
      <c r="A182" s="31" t="s">
        <v>52</v>
      </c>
      <c r="B182" s="58">
        <v>5</v>
      </c>
      <c r="C182" s="58" t="s">
        <v>7</v>
      </c>
      <c r="D182" s="24" t="s">
        <v>35</v>
      </c>
      <c r="E182" s="347"/>
      <c r="F182" s="380"/>
      <c r="G182" s="12">
        <v>0</v>
      </c>
      <c r="H182" s="12">
        <v>1</v>
      </c>
      <c r="I182" s="12">
        <v>1</v>
      </c>
      <c r="J182" s="12">
        <v>0</v>
      </c>
      <c r="K182" s="379">
        <v>0</v>
      </c>
      <c r="L182" s="366">
        <f t="shared" si="8"/>
        <v>2</v>
      </c>
      <c r="M182" s="11">
        <v>9</v>
      </c>
      <c r="N182" s="13">
        <f t="shared" si="9"/>
        <v>0.22222222222222221</v>
      </c>
      <c r="O182" s="254">
        <f t="shared" si="10"/>
        <v>3.5</v>
      </c>
    </row>
    <row r="183" spans="1:15" s="4" customFormat="1" hidden="1">
      <c r="A183" s="90" t="s">
        <v>52</v>
      </c>
      <c r="B183" s="58">
        <v>5</v>
      </c>
      <c r="C183" s="58" t="s">
        <v>8</v>
      </c>
      <c r="D183" s="23" t="s">
        <v>36</v>
      </c>
      <c r="E183" s="81"/>
      <c r="F183" s="381"/>
      <c r="G183" s="12">
        <v>0</v>
      </c>
      <c r="H183" s="12">
        <v>1</v>
      </c>
      <c r="I183" s="12">
        <v>1</v>
      </c>
      <c r="J183" s="12">
        <v>0</v>
      </c>
      <c r="K183" s="379">
        <v>0</v>
      </c>
      <c r="L183" s="366">
        <f t="shared" si="8"/>
        <v>2</v>
      </c>
      <c r="M183" s="11">
        <v>9</v>
      </c>
      <c r="N183" s="13">
        <f t="shared" si="9"/>
        <v>0.22222222222222221</v>
      </c>
      <c r="O183" s="254">
        <f t="shared" si="10"/>
        <v>3.5</v>
      </c>
    </row>
    <row r="184" spans="1:15" s="4" customFormat="1" ht="30" hidden="1">
      <c r="A184" s="12" t="s">
        <v>52</v>
      </c>
      <c r="B184" s="58">
        <v>5</v>
      </c>
      <c r="C184" s="58" t="s">
        <v>9</v>
      </c>
      <c r="D184" s="23" t="s">
        <v>44</v>
      </c>
      <c r="E184" s="81"/>
      <c r="F184" s="381"/>
      <c r="G184" s="12">
        <v>0</v>
      </c>
      <c r="H184" s="12">
        <v>1</v>
      </c>
      <c r="I184" s="12">
        <v>1</v>
      </c>
      <c r="J184" s="12">
        <v>0</v>
      </c>
      <c r="K184" s="379">
        <v>0</v>
      </c>
      <c r="L184" s="366">
        <f t="shared" si="8"/>
        <v>2</v>
      </c>
      <c r="M184" s="11">
        <v>9</v>
      </c>
      <c r="N184" s="13">
        <f t="shared" si="9"/>
        <v>0.22222222222222221</v>
      </c>
      <c r="O184" s="254">
        <f t="shared" si="10"/>
        <v>3.5</v>
      </c>
    </row>
    <row r="185" spans="1:15" s="4" customFormat="1" ht="30" hidden="1">
      <c r="A185" s="33" t="s">
        <v>52</v>
      </c>
      <c r="B185" s="58">
        <v>5</v>
      </c>
      <c r="C185" s="58" t="s">
        <v>10</v>
      </c>
      <c r="D185" s="23" t="s">
        <v>37</v>
      </c>
      <c r="E185" s="81"/>
      <c r="F185" s="381"/>
      <c r="G185" s="12">
        <v>0</v>
      </c>
      <c r="H185" s="12">
        <v>1</v>
      </c>
      <c r="I185" s="12">
        <v>1</v>
      </c>
      <c r="J185" s="12">
        <v>0</v>
      </c>
      <c r="K185" s="379">
        <v>0</v>
      </c>
      <c r="L185" s="366">
        <f t="shared" si="8"/>
        <v>2</v>
      </c>
      <c r="M185" s="11">
        <v>9</v>
      </c>
      <c r="N185" s="13">
        <f t="shared" si="9"/>
        <v>0.22222222222222221</v>
      </c>
      <c r="O185" s="254">
        <f t="shared" si="10"/>
        <v>3.5</v>
      </c>
    </row>
    <row r="186" spans="1:15" s="4" customFormat="1" hidden="1">
      <c r="A186" s="31" t="s">
        <v>52</v>
      </c>
      <c r="B186" s="58">
        <v>5</v>
      </c>
      <c r="C186" s="58" t="s">
        <v>11</v>
      </c>
      <c r="D186" s="24" t="s">
        <v>39</v>
      </c>
      <c r="E186" s="347"/>
      <c r="F186" s="380"/>
      <c r="G186" s="12">
        <v>0</v>
      </c>
      <c r="H186" s="12">
        <v>1</v>
      </c>
      <c r="I186" s="12">
        <v>1</v>
      </c>
      <c r="J186" s="12">
        <v>0</v>
      </c>
      <c r="K186" s="379">
        <v>0</v>
      </c>
      <c r="L186" s="366">
        <f t="shared" si="8"/>
        <v>2</v>
      </c>
      <c r="M186" s="11">
        <v>9</v>
      </c>
      <c r="N186" s="13">
        <f t="shared" si="9"/>
        <v>0.22222222222222221</v>
      </c>
      <c r="O186" s="254">
        <f t="shared" si="10"/>
        <v>3.5</v>
      </c>
    </row>
    <row r="187" spans="1:15" s="4" customFormat="1" hidden="1">
      <c r="A187" s="31" t="s">
        <v>52</v>
      </c>
      <c r="B187" s="58">
        <v>5</v>
      </c>
      <c r="C187" s="58" t="s">
        <v>12</v>
      </c>
      <c r="D187" s="24" t="s">
        <v>38</v>
      </c>
      <c r="E187" s="347"/>
      <c r="F187" s="380"/>
      <c r="G187" s="12">
        <v>0</v>
      </c>
      <c r="H187" s="12">
        <v>1</v>
      </c>
      <c r="I187" s="12">
        <v>1</v>
      </c>
      <c r="J187" s="12">
        <v>0</v>
      </c>
      <c r="K187" s="379">
        <v>0</v>
      </c>
      <c r="L187" s="366">
        <f t="shared" si="8"/>
        <v>2</v>
      </c>
      <c r="M187" s="11">
        <v>9</v>
      </c>
      <c r="N187" s="13">
        <f t="shared" si="9"/>
        <v>0.22222222222222221</v>
      </c>
      <c r="O187" s="254">
        <f t="shared" si="10"/>
        <v>3.5</v>
      </c>
    </row>
    <row r="188" spans="1:15" s="4" customFormat="1" hidden="1">
      <c r="A188" s="31" t="s">
        <v>52</v>
      </c>
      <c r="B188" s="58">
        <v>5</v>
      </c>
      <c r="C188" s="58" t="s">
        <v>13</v>
      </c>
      <c r="D188" s="23" t="s">
        <v>40</v>
      </c>
      <c r="E188" s="81"/>
      <c r="F188" s="381"/>
      <c r="G188" s="12">
        <v>0</v>
      </c>
      <c r="H188" s="12">
        <v>1</v>
      </c>
      <c r="I188" s="12">
        <v>1</v>
      </c>
      <c r="J188" s="12">
        <v>0</v>
      </c>
      <c r="K188" s="379">
        <v>0</v>
      </c>
      <c r="L188" s="366">
        <f t="shared" si="8"/>
        <v>2</v>
      </c>
      <c r="M188" s="11">
        <v>9</v>
      </c>
      <c r="N188" s="13">
        <f t="shared" si="9"/>
        <v>0.22222222222222221</v>
      </c>
      <c r="O188" s="254">
        <f t="shared" si="10"/>
        <v>3.5</v>
      </c>
    </row>
    <row r="189" spans="1:15" s="4" customFormat="1" hidden="1">
      <c r="A189" s="31" t="s">
        <v>52</v>
      </c>
      <c r="B189" s="58">
        <v>5</v>
      </c>
      <c r="C189" s="58" t="s">
        <v>15</v>
      </c>
      <c r="D189" s="24" t="s">
        <v>41</v>
      </c>
      <c r="E189" s="347"/>
      <c r="F189" s="380"/>
      <c r="G189" s="12">
        <v>0</v>
      </c>
      <c r="H189" s="12">
        <v>1</v>
      </c>
      <c r="I189" s="12">
        <v>1</v>
      </c>
      <c r="J189" s="12">
        <v>0</v>
      </c>
      <c r="K189" s="379">
        <v>0</v>
      </c>
      <c r="L189" s="366">
        <f t="shared" si="8"/>
        <v>2</v>
      </c>
      <c r="M189" s="11">
        <v>9</v>
      </c>
      <c r="N189" s="13">
        <f t="shared" si="9"/>
        <v>0.22222222222222221</v>
      </c>
      <c r="O189" s="254">
        <f t="shared" si="10"/>
        <v>3.5</v>
      </c>
    </row>
    <row r="190" spans="1:15" s="4" customFormat="1" hidden="1">
      <c r="A190" s="31" t="s">
        <v>52</v>
      </c>
      <c r="B190" s="58">
        <v>5</v>
      </c>
      <c r="C190" s="58" t="s">
        <v>16</v>
      </c>
      <c r="D190" s="23" t="s">
        <v>43</v>
      </c>
      <c r="E190" s="347"/>
      <c r="F190" s="380"/>
      <c r="G190" s="12">
        <v>0</v>
      </c>
      <c r="H190" s="12">
        <v>1</v>
      </c>
      <c r="I190" s="12">
        <v>1</v>
      </c>
      <c r="J190" s="12">
        <v>0</v>
      </c>
      <c r="K190" s="379">
        <v>0</v>
      </c>
      <c r="L190" s="366">
        <f t="shared" si="8"/>
        <v>2</v>
      </c>
      <c r="M190" s="11">
        <v>9</v>
      </c>
      <c r="N190" s="13">
        <f t="shared" si="9"/>
        <v>0.22222222222222221</v>
      </c>
      <c r="O190" s="254">
        <f t="shared" si="10"/>
        <v>3.5</v>
      </c>
    </row>
    <row r="191" spans="1:15" s="4" customFormat="1" hidden="1">
      <c r="A191" s="31" t="s">
        <v>52</v>
      </c>
      <c r="B191" s="78">
        <v>5</v>
      </c>
      <c r="C191" s="78" t="s">
        <v>17</v>
      </c>
      <c r="D191" s="40" t="s">
        <v>45</v>
      </c>
      <c r="E191" s="348"/>
      <c r="F191" s="381"/>
      <c r="G191" s="41">
        <v>1</v>
      </c>
      <c r="H191" s="41">
        <v>0</v>
      </c>
      <c r="I191" s="41">
        <v>1</v>
      </c>
      <c r="J191" s="41">
        <v>0</v>
      </c>
      <c r="K191" s="382">
        <v>0</v>
      </c>
      <c r="L191" s="367">
        <f t="shared" si="8"/>
        <v>2</v>
      </c>
      <c r="M191" s="66">
        <v>9</v>
      </c>
      <c r="N191" s="67">
        <f t="shared" si="9"/>
        <v>0.22222222222222221</v>
      </c>
      <c r="O191" s="254">
        <f t="shared" si="10"/>
        <v>4</v>
      </c>
    </row>
    <row r="192" spans="1:15" s="4" customFormat="1" ht="15.75" hidden="1" thickBot="1">
      <c r="A192" s="32" t="s">
        <v>52</v>
      </c>
      <c r="B192" s="72">
        <v>5</v>
      </c>
      <c r="C192" s="72" t="s">
        <v>18</v>
      </c>
      <c r="D192" s="73" t="s">
        <v>46</v>
      </c>
      <c r="E192" s="349"/>
      <c r="F192" s="380"/>
      <c r="G192" s="41">
        <v>1</v>
      </c>
      <c r="H192" s="41">
        <v>0</v>
      </c>
      <c r="I192" s="41">
        <v>1</v>
      </c>
      <c r="J192" s="41">
        <v>0</v>
      </c>
      <c r="K192" s="382">
        <v>0</v>
      </c>
      <c r="L192" s="371">
        <f t="shared" si="8"/>
        <v>2</v>
      </c>
      <c r="M192" s="75">
        <v>9</v>
      </c>
      <c r="N192" s="76">
        <f t="shared" si="9"/>
        <v>0.22222222222222221</v>
      </c>
      <c r="O192" s="254">
        <f t="shared" si="10"/>
        <v>4</v>
      </c>
    </row>
    <row r="193" spans="1:15" s="4" customFormat="1" ht="17.25" hidden="1">
      <c r="A193" s="48" t="s">
        <v>52</v>
      </c>
      <c r="B193" s="60">
        <v>6</v>
      </c>
      <c r="C193" s="60" t="s">
        <v>0</v>
      </c>
      <c r="D193" s="61" t="s">
        <v>32</v>
      </c>
      <c r="E193" s="345" t="s">
        <v>42</v>
      </c>
      <c r="F193" s="378"/>
      <c r="G193" s="12">
        <v>0</v>
      </c>
      <c r="H193" s="12">
        <v>5</v>
      </c>
      <c r="I193" s="12">
        <v>2</v>
      </c>
      <c r="J193" s="12">
        <v>1</v>
      </c>
      <c r="K193" s="379">
        <v>0</v>
      </c>
      <c r="L193" s="365">
        <f t="shared" si="8"/>
        <v>8</v>
      </c>
      <c r="M193" s="8">
        <v>31</v>
      </c>
      <c r="N193" s="10">
        <f t="shared" si="9"/>
        <v>0.25806451612903225</v>
      </c>
      <c r="O193" s="254">
        <f t="shared" si="10"/>
        <v>3.5</v>
      </c>
    </row>
    <row r="194" spans="1:15" s="4" customFormat="1" ht="17.25" hidden="1">
      <c r="A194" s="31" t="s">
        <v>52</v>
      </c>
      <c r="B194" s="58">
        <v>6</v>
      </c>
      <c r="C194" s="58" t="s">
        <v>1</v>
      </c>
      <c r="D194" s="59" t="s">
        <v>34</v>
      </c>
      <c r="E194" s="346"/>
      <c r="F194" s="378"/>
      <c r="G194" s="12">
        <v>1</v>
      </c>
      <c r="H194" s="12">
        <v>8</v>
      </c>
      <c r="I194" s="12">
        <v>2</v>
      </c>
      <c r="J194" s="12">
        <v>1</v>
      </c>
      <c r="K194" s="379">
        <v>1</v>
      </c>
      <c r="L194" s="366">
        <f t="shared" si="8"/>
        <v>13</v>
      </c>
      <c r="M194" s="11">
        <v>31</v>
      </c>
      <c r="N194" s="13">
        <f t="shared" si="9"/>
        <v>0.41935483870967744</v>
      </c>
      <c r="O194" s="254">
        <f t="shared" si="10"/>
        <v>3.5384615384615383</v>
      </c>
    </row>
    <row r="195" spans="1:15" s="4" customFormat="1" ht="17.25" hidden="1">
      <c r="A195" s="31" t="s">
        <v>52</v>
      </c>
      <c r="B195" s="58">
        <v>6</v>
      </c>
      <c r="C195" s="58" t="s">
        <v>6</v>
      </c>
      <c r="D195" s="59" t="s">
        <v>33</v>
      </c>
      <c r="E195" s="346"/>
      <c r="F195" s="378"/>
      <c r="G195" s="12">
        <v>1</v>
      </c>
      <c r="H195" s="12">
        <v>10</v>
      </c>
      <c r="I195" s="12">
        <v>1</v>
      </c>
      <c r="J195" s="12">
        <v>1</v>
      </c>
      <c r="K195" s="379">
        <v>0</v>
      </c>
      <c r="L195" s="366">
        <f t="shared" si="8"/>
        <v>13</v>
      </c>
      <c r="M195" s="11">
        <v>31</v>
      </c>
      <c r="N195" s="13">
        <f t="shared" si="9"/>
        <v>0.41935483870967744</v>
      </c>
      <c r="O195" s="254">
        <f t="shared" si="10"/>
        <v>3.8461538461538463</v>
      </c>
    </row>
    <row r="196" spans="1:15" s="4" customFormat="1" hidden="1">
      <c r="A196" s="31" t="s">
        <v>52</v>
      </c>
      <c r="B196" s="58">
        <v>6</v>
      </c>
      <c r="C196" s="58" t="s">
        <v>7</v>
      </c>
      <c r="D196" s="24" t="s">
        <v>35</v>
      </c>
      <c r="E196" s="347"/>
      <c r="F196" s="380"/>
      <c r="G196" s="12">
        <v>3</v>
      </c>
      <c r="H196" s="12">
        <v>7</v>
      </c>
      <c r="I196" s="12">
        <v>2</v>
      </c>
      <c r="J196" s="12">
        <v>0</v>
      </c>
      <c r="K196" s="379">
        <v>1</v>
      </c>
      <c r="L196" s="366">
        <f t="shared" si="8"/>
        <v>13</v>
      </c>
      <c r="M196" s="11">
        <v>31</v>
      </c>
      <c r="N196" s="13">
        <f t="shared" si="9"/>
        <v>0.41935483870967744</v>
      </c>
      <c r="O196" s="254">
        <f t="shared" si="10"/>
        <v>3.8461538461538463</v>
      </c>
    </row>
    <row r="197" spans="1:15" s="4" customFormat="1" hidden="1">
      <c r="A197" s="90" t="s">
        <v>52</v>
      </c>
      <c r="B197" s="58">
        <v>6</v>
      </c>
      <c r="C197" s="58" t="s">
        <v>8</v>
      </c>
      <c r="D197" s="23" t="s">
        <v>36</v>
      </c>
      <c r="E197" s="81"/>
      <c r="F197" s="381"/>
      <c r="G197" s="12">
        <v>1</v>
      </c>
      <c r="H197" s="12">
        <v>8</v>
      </c>
      <c r="I197" s="12">
        <v>3</v>
      </c>
      <c r="J197" s="12">
        <v>1</v>
      </c>
      <c r="K197" s="379">
        <v>0</v>
      </c>
      <c r="L197" s="366">
        <f t="shared" si="8"/>
        <v>13</v>
      </c>
      <c r="M197" s="11">
        <v>31</v>
      </c>
      <c r="N197" s="13">
        <f t="shared" si="9"/>
        <v>0.41935483870967744</v>
      </c>
      <c r="O197" s="254">
        <f t="shared" si="10"/>
        <v>3.6923076923076925</v>
      </c>
    </row>
    <row r="198" spans="1:15" s="4" customFormat="1" ht="30" hidden="1">
      <c r="A198" s="12" t="s">
        <v>52</v>
      </c>
      <c r="B198" s="58">
        <v>6</v>
      </c>
      <c r="C198" s="58" t="s">
        <v>9</v>
      </c>
      <c r="D198" s="23" t="s">
        <v>44</v>
      </c>
      <c r="E198" s="81"/>
      <c r="F198" s="381"/>
      <c r="G198" s="12">
        <v>3</v>
      </c>
      <c r="H198" s="12">
        <v>9</v>
      </c>
      <c r="I198" s="12">
        <v>1</v>
      </c>
      <c r="J198" s="12">
        <v>0</v>
      </c>
      <c r="K198" s="379">
        <v>0</v>
      </c>
      <c r="L198" s="366">
        <f t="shared" si="8"/>
        <v>13</v>
      </c>
      <c r="M198" s="11">
        <v>31</v>
      </c>
      <c r="N198" s="13">
        <f t="shared" si="9"/>
        <v>0.41935483870967744</v>
      </c>
      <c r="O198" s="254">
        <f t="shared" si="10"/>
        <v>4.1538461538461542</v>
      </c>
    </row>
    <row r="199" spans="1:15" s="4" customFormat="1" ht="30" hidden="1">
      <c r="A199" s="33" t="s">
        <v>52</v>
      </c>
      <c r="B199" s="58">
        <v>6</v>
      </c>
      <c r="C199" s="58" t="s">
        <v>10</v>
      </c>
      <c r="D199" s="23" t="s">
        <v>37</v>
      </c>
      <c r="E199" s="81"/>
      <c r="F199" s="381"/>
      <c r="G199" s="12">
        <v>3</v>
      </c>
      <c r="H199" s="12">
        <v>8</v>
      </c>
      <c r="I199" s="12">
        <v>2</v>
      </c>
      <c r="J199" s="12">
        <v>0</v>
      </c>
      <c r="K199" s="379">
        <v>0</v>
      </c>
      <c r="L199" s="366">
        <f t="shared" si="8"/>
        <v>13</v>
      </c>
      <c r="M199" s="11">
        <v>31</v>
      </c>
      <c r="N199" s="13">
        <f t="shared" si="9"/>
        <v>0.41935483870967744</v>
      </c>
      <c r="O199" s="254">
        <f t="shared" si="10"/>
        <v>4.0769230769230766</v>
      </c>
    </row>
    <row r="200" spans="1:15" s="4" customFormat="1" hidden="1">
      <c r="A200" s="31" t="s">
        <v>52</v>
      </c>
      <c r="B200" s="58">
        <v>6</v>
      </c>
      <c r="C200" s="58" t="s">
        <v>11</v>
      </c>
      <c r="D200" s="24" t="s">
        <v>39</v>
      </c>
      <c r="E200" s="347"/>
      <c r="F200" s="380"/>
      <c r="G200" s="12">
        <v>2</v>
      </c>
      <c r="H200" s="12">
        <v>8</v>
      </c>
      <c r="I200" s="12">
        <v>2</v>
      </c>
      <c r="J200" s="12">
        <v>0</v>
      </c>
      <c r="K200" s="379">
        <v>1</v>
      </c>
      <c r="L200" s="366">
        <f t="shared" si="8"/>
        <v>13</v>
      </c>
      <c r="M200" s="11">
        <v>31</v>
      </c>
      <c r="N200" s="13">
        <f t="shared" si="9"/>
        <v>0.41935483870967744</v>
      </c>
      <c r="O200" s="254">
        <f t="shared" si="10"/>
        <v>3.7692307692307692</v>
      </c>
    </row>
    <row r="201" spans="1:15" s="4" customFormat="1" hidden="1">
      <c r="A201" s="31" t="s">
        <v>52</v>
      </c>
      <c r="B201" s="58">
        <v>6</v>
      </c>
      <c r="C201" s="58" t="s">
        <v>12</v>
      </c>
      <c r="D201" s="24" t="s">
        <v>38</v>
      </c>
      <c r="E201" s="347"/>
      <c r="F201" s="380"/>
      <c r="G201" s="12">
        <v>2</v>
      </c>
      <c r="H201" s="12">
        <v>6</v>
      </c>
      <c r="I201" s="12">
        <v>5</v>
      </c>
      <c r="J201" s="12">
        <v>0</v>
      </c>
      <c r="K201" s="379">
        <v>0</v>
      </c>
      <c r="L201" s="366">
        <f t="shared" si="8"/>
        <v>13</v>
      </c>
      <c r="M201" s="11">
        <v>31</v>
      </c>
      <c r="N201" s="13">
        <f t="shared" si="9"/>
        <v>0.41935483870967744</v>
      </c>
      <c r="O201" s="254">
        <f t="shared" si="10"/>
        <v>3.7692307692307692</v>
      </c>
    </row>
    <row r="202" spans="1:15" s="4" customFormat="1" hidden="1">
      <c r="A202" s="31" t="s">
        <v>52</v>
      </c>
      <c r="B202" s="58">
        <v>6</v>
      </c>
      <c r="C202" s="58" t="s">
        <v>13</v>
      </c>
      <c r="D202" s="23" t="s">
        <v>40</v>
      </c>
      <c r="E202" s="81"/>
      <c r="F202" s="381"/>
      <c r="G202" s="12">
        <v>1</v>
      </c>
      <c r="H202" s="12">
        <v>7</v>
      </c>
      <c r="I202" s="12">
        <v>3</v>
      </c>
      <c r="J202" s="12">
        <v>2</v>
      </c>
      <c r="K202" s="379">
        <v>0</v>
      </c>
      <c r="L202" s="366">
        <f t="shared" si="8"/>
        <v>13</v>
      </c>
      <c r="M202" s="11">
        <v>31</v>
      </c>
      <c r="N202" s="13">
        <f t="shared" si="9"/>
        <v>0.41935483870967744</v>
      </c>
      <c r="O202" s="254">
        <f t="shared" si="10"/>
        <v>3.5384615384615383</v>
      </c>
    </row>
    <row r="203" spans="1:15" s="4" customFormat="1" hidden="1">
      <c r="A203" s="31" t="s">
        <v>52</v>
      </c>
      <c r="B203" s="58">
        <v>6</v>
      </c>
      <c r="C203" s="58" t="s">
        <v>15</v>
      </c>
      <c r="D203" s="24" t="s">
        <v>41</v>
      </c>
      <c r="E203" s="347"/>
      <c r="F203" s="380"/>
      <c r="G203" s="12">
        <v>3</v>
      </c>
      <c r="H203" s="12">
        <v>5</v>
      </c>
      <c r="I203" s="12">
        <v>5</v>
      </c>
      <c r="J203" s="12">
        <v>0</v>
      </c>
      <c r="K203" s="379">
        <v>0</v>
      </c>
      <c r="L203" s="366">
        <f t="shared" ref="L203:L272" si="11">SUM(G203:K203)</f>
        <v>13</v>
      </c>
      <c r="M203" s="11">
        <v>31</v>
      </c>
      <c r="N203" s="13">
        <f t="shared" ref="N203:N272" si="12">L203/M203</f>
        <v>0.41935483870967744</v>
      </c>
      <c r="O203" s="254">
        <f t="shared" si="10"/>
        <v>3.8461538461538463</v>
      </c>
    </row>
    <row r="204" spans="1:15" s="4" customFormat="1" hidden="1">
      <c r="A204" s="31" t="s">
        <v>52</v>
      </c>
      <c r="B204" s="58">
        <v>6</v>
      </c>
      <c r="C204" s="58" t="s">
        <v>16</v>
      </c>
      <c r="D204" s="23" t="s">
        <v>43</v>
      </c>
      <c r="E204" s="347"/>
      <c r="F204" s="380"/>
      <c r="G204" s="12">
        <v>2</v>
      </c>
      <c r="H204" s="12">
        <v>5</v>
      </c>
      <c r="I204" s="12">
        <v>0</v>
      </c>
      <c r="J204" s="12">
        <v>0</v>
      </c>
      <c r="K204" s="379">
        <v>0</v>
      </c>
      <c r="L204" s="366">
        <f t="shared" si="11"/>
        <v>7</v>
      </c>
      <c r="M204" s="11">
        <v>31</v>
      </c>
      <c r="N204" s="13">
        <f t="shared" si="12"/>
        <v>0.22580645161290322</v>
      </c>
      <c r="O204" s="254">
        <f t="shared" ref="O204:O273" si="13" xml:space="preserve"> (5*G204+4*H204+3*I204+2*J204+1*K204)/L204</f>
        <v>4.2857142857142856</v>
      </c>
    </row>
    <row r="205" spans="1:15" s="4" customFormat="1" hidden="1">
      <c r="A205" s="31" t="s">
        <v>52</v>
      </c>
      <c r="B205" s="78">
        <v>6</v>
      </c>
      <c r="C205" s="78" t="s">
        <v>17</v>
      </c>
      <c r="D205" s="40" t="s">
        <v>45</v>
      </c>
      <c r="E205" s="348"/>
      <c r="F205" s="381"/>
      <c r="G205" s="41">
        <v>6</v>
      </c>
      <c r="H205" s="41">
        <v>1</v>
      </c>
      <c r="I205" s="41">
        <v>3</v>
      </c>
      <c r="J205" s="41">
        <v>3</v>
      </c>
      <c r="K205" s="382">
        <v>0</v>
      </c>
      <c r="L205" s="367">
        <f t="shared" si="11"/>
        <v>13</v>
      </c>
      <c r="M205" s="66">
        <v>31</v>
      </c>
      <c r="N205" s="67">
        <f t="shared" si="12"/>
        <v>0.41935483870967744</v>
      </c>
      <c r="O205" s="254">
        <f t="shared" si="13"/>
        <v>3.7692307692307692</v>
      </c>
    </row>
    <row r="206" spans="1:15" s="4" customFormat="1" hidden="1">
      <c r="A206" s="90" t="s">
        <v>52</v>
      </c>
      <c r="B206" s="91">
        <v>6</v>
      </c>
      <c r="C206" s="91" t="s">
        <v>18</v>
      </c>
      <c r="D206" s="92" t="s">
        <v>46</v>
      </c>
      <c r="E206" s="359"/>
      <c r="F206" s="380"/>
      <c r="G206" s="41">
        <v>6</v>
      </c>
      <c r="H206" s="41">
        <v>0</v>
      </c>
      <c r="I206" s="41">
        <v>3</v>
      </c>
      <c r="J206" s="41">
        <v>3</v>
      </c>
      <c r="K206" s="382">
        <v>1</v>
      </c>
      <c r="L206" s="368">
        <f t="shared" si="11"/>
        <v>13</v>
      </c>
      <c r="M206" s="94">
        <v>31</v>
      </c>
      <c r="N206" s="95">
        <f t="shared" si="12"/>
        <v>0.41935483870967744</v>
      </c>
      <c r="O206" s="324">
        <f t="shared" si="13"/>
        <v>3.5384615384615383</v>
      </c>
    </row>
    <row r="207" spans="1:15" s="18" customFormat="1" hidden="1">
      <c r="B207" s="17"/>
      <c r="C207" s="17"/>
      <c r="D207" s="1"/>
      <c r="E207" s="1"/>
      <c r="F207" s="380"/>
      <c r="G207" s="102">
        <f t="shared" ref="G207:L207" si="14">SUM(G123:G206)</f>
        <v>131</v>
      </c>
      <c r="H207" s="102">
        <f t="shared" si="14"/>
        <v>306</v>
      </c>
      <c r="I207" s="102">
        <f t="shared" si="14"/>
        <v>220</v>
      </c>
      <c r="J207" s="102">
        <f t="shared" si="14"/>
        <v>42</v>
      </c>
      <c r="K207" s="383">
        <f t="shared" si="14"/>
        <v>13</v>
      </c>
      <c r="L207" s="19">
        <f t="shared" si="14"/>
        <v>712</v>
      </c>
      <c r="M207" s="19"/>
      <c r="N207" s="327"/>
      <c r="O207" s="328"/>
    </row>
    <row r="208" spans="1:15" s="18" customFormat="1">
      <c r="B208" s="17"/>
      <c r="C208" s="17"/>
      <c r="D208" s="1"/>
      <c r="E208" s="1"/>
      <c r="F208" s="380" t="s">
        <v>154</v>
      </c>
      <c r="G208" s="376">
        <f>G207/712</f>
        <v>0.18398876404494383</v>
      </c>
      <c r="H208" s="376">
        <f>H207/712</f>
        <v>0.4297752808988764</v>
      </c>
      <c r="I208" s="376">
        <f>I207/712</f>
        <v>0.3089887640449438</v>
      </c>
      <c r="J208" s="376">
        <f>J207/712</f>
        <v>5.8988764044943819E-2</v>
      </c>
      <c r="K208" s="385">
        <f>K207/712</f>
        <v>1.8258426966292134E-2</v>
      </c>
      <c r="L208" s="19"/>
      <c r="M208" s="19"/>
      <c r="N208" s="327"/>
      <c r="O208" s="328"/>
    </row>
    <row r="209" spans="1:15" s="18" customFormat="1" hidden="1">
      <c r="B209" s="17"/>
      <c r="C209" s="17"/>
      <c r="D209" s="1"/>
      <c r="E209" s="1"/>
      <c r="F209" s="380"/>
      <c r="G209" s="102"/>
      <c r="H209" s="102"/>
      <c r="I209" s="102"/>
      <c r="J209" s="102"/>
      <c r="K209" s="383"/>
      <c r="L209" s="19"/>
      <c r="M209" s="19"/>
      <c r="N209" s="327"/>
      <c r="O209" s="328"/>
    </row>
    <row r="210" spans="1:15" s="18" customFormat="1" hidden="1">
      <c r="B210" s="17"/>
      <c r="C210" s="17"/>
      <c r="D210" s="1"/>
      <c r="E210" s="1"/>
      <c r="F210" s="380"/>
      <c r="G210" s="102"/>
      <c r="H210" s="102"/>
      <c r="I210" s="102"/>
      <c r="J210" s="102"/>
      <c r="K210" s="383"/>
      <c r="L210" s="19"/>
      <c r="M210" s="19"/>
      <c r="N210" s="327"/>
      <c r="O210" s="328"/>
    </row>
    <row r="211" spans="1:15" s="18" customFormat="1" hidden="1">
      <c r="B211" s="17"/>
      <c r="C211" s="17"/>
      <c r="D211" s="1"/>
      <c r="E211" s="1"/>
      <c r="F211" s="380"/>
      <c r="G211" s="102"/>
      <c r="H211" s="102"/>
      <c r="I211" s="102"/>
      <c r="J211" s="102"/>
      <c r="K211" s="383"/>
      <c r="L211" s="19"/>
      <c r="M211" s="19"/>
      <c r="N211" s="327"/>
      <c r="O211" s="328"/>
    </row>
    <row r="212" spans="1:15" s="39" customFormat="1" ht="38.25" hidden="1">
      <c r="A212" s="63" t="s">
        <v>23</v>
      </c>
      <c r="B212" s="64" t="s">
        <v>24</v>
      </c>
      <c r="C212" s="36" t="s">
        <v>2</v>
      </c>
      <c r="D212" s="37" t="s">
        <v>14</v>
      </c>
      <c r="E212" s="344" t="s">
        <v>86</v>
      </c>
      <c r="F212" s="386" t="s">
        <v>159</v>
      </c>
      <c r="G212" s="375" t="s">
        <v>26</v>
      </c>
      <c r="H212" s="375" t="s">
        <v>27</v>
      </c>
      <c r="I212" s="375" t="s">
        <v>28</v>
      </c>
      <c r="J212" s="375" t="s">
        <v>29</v>
      </c>
      <c r="K212" s="387" t="s">
        <v>30</v>
      </c>
      <c r="L212" s="369" t="s">
        <v>3</v>
      </c>
      <c r="M212" s="38" t="s">
        <v>122</v>
      </c>
      <c r="N212" s="38" t="s">
        <v>5</v>
      </c>
      <c r="O212" s="65" t="s">
        <v>21</v>
      </c>
    </row>
    <row r="213" spans="1:15" s="4" customFormat="1" ht="17.25" hidden="1">
      <c r="A213" s="33" t="s">
        <v>50</v>
      </c>
      <c r="B213" s="88">
        <v>1</v>
      </c>
      <c r="C213" s="88" t="s">
        <v>0</v>
      </c>
      <c r="D213" s="89" t="s">
        <v>32</v>
      </c>
      <c r="E213" s="350" t="s">
        <v>42</v>
      </c>
      <c r="F213" s="378"/>
      <c r="G213" s="12">
        <v>2</v>
      </c>
      <c r="H213" s="12">
        <v>4</v>
      </c>
      <c r="I213" s="12">
        <v>4</v>
      </c>
      <c r="J213" s="12">
        <v>0</v>
      </c>
      <c r="K213" s="379">
        <v>0</v>
      </c>
      <c r="L213" s="370">
        <f t="shared" si="11"/>
        <v>10</v>
      </c>
      <c r="M213" s="21">
        <v>22</v>
      </c>
      <c r="N213" s="44">
        <f t="shared" si="12"/>
        <v>0.45454545454545453</v>
      </c>
      <c r="O213" s="255">
        <f t="shared" si="13"/>
        <v>3.8</v>
      </c>
    </row>
    <row r="214" spans="1:15" s="4" customFormat="1" ht="17.25" hidden="1">
      <c r="A214" s="31" t="s">
        <v>50</v>
      </c>
      <c r="B214" s="58">
        <v>1</v>
      </c>
      <c r="C214" s="58" t="s">
        <v>1</v>
      </c>
      <c r="D214" s="59" t="s">
        <v>34</v>
      </c>
      <c r="E214" s="346"/>
      <c r="F214" s="378"/>
      <c r="G214" s="12">
        <v>2</v>
      </c>
      <c r="H214" s="12">
        <v>9</v>
      </c>
      <c r="I214" s="12">
        <v>1</v>
      </c>
      <c r="J214" s="12">
        <v>0</v>
      </c>
      <c r="K214" s="379">
        <v>0</v>
      </c>
      <c r="L214" s="366">
        <f t="shared" si="11"/>
        <v>12</v>
      </c>
      <c r="M214" s="11">
        <v>22</v>
      </c>
      <c r="N214" s="13">
        <f t="shared" si="12"/>
        <v>0.54545454545454541</v>
      </c>
      <c r="O214" s="254">
        <f t="shared" si="13"/>
        <v>4.083333333333333</v>
      </c>
    </row>
    <row r="215" spans="1:15" s="4" customFormat="1" ht="17.25" hidden="1">
      <c r="A215" s="31" t="s">
        <v>50</v>
      </c>
      <c r="B215" s="58">
        <v>1</v>
      </c>
      <c r="C215" s="58" t="s">
        <v>6</v>
      </c>
      <c r="D215" s="59" t="s">
        <v>33</v>
      </c>
      <c r="E215" s="346"/>
      <c r="F215" s="378"/>
      <c r="G215" s="12">
        <v>4</v>
      </c>
      <c r="H215" s="12">
        <v>6</v>
      </c>
      <c r="I215" s="12">
        <v>2</v>
      </c>
      <c r="J215" s="12">
        <v>0</v>
      </c>
      <c r="K215" s="379">
        <v>0</v>
      </c>
      <c r="L215" s="366">
        <f t="shared" si="11"/>
        <v>12</v>
      </c>
      <c r="M215" s="11">
        <v>22</v>
      </c>
      <c r="N215" s="13">
        <f t="shared" si="12"/>
        <v>0.54545454545454541</v>
      </c>
      <c r="O215" s="254">
        <f t="shared" si="13"/>
        <v>4.166666666666667</v>
      </c>
    </row>
    <row r="216" spans="1:15" s="4" customFormat="1" hidden="1">
      <c r="A216" s="31" t="s">
        <v>50</v>
      </c>
      <c r="B216" s="58">
        <v>1</v>
      </c>
      <c r="C216" s="58" t="s">
        <v>7</v>
      </c>
      <c r="D216" s="24" t="s">
        <v>35</v>
      </c>
      <c r="E216" s="347"/>
      <c r="F216" s="380"/>
      <c r="G216" s="12">
        <v>4</v>
      </c>
      <c r="H216" s="12">
        <v>6</v>
      </c>
      <c r="I216" s="12">
        <v>2</v>
      </c>
      <c r="J216" s="12">
        <v>0</v>
      </c>
      <c r="K216" s="379">
        <v>0</v>
      </c>
      <c r="L216" s="366">
        <f t="shared" si="11"/>
        <v>12</v>
      </c>
      <c r="M216" s="11">
        <v>22</v>
      </c>
      <c r="N216" s="13">
        <f t="shared" si="12"/>
        <v>0.54545454545454541</v>
      </c>
      <c r="O216" s="254">
        <f t="shared" si="13"/>
        <v>4.166666666666667</v>
      </c>
    </row>
    <row r="217" spans="1:15" s="4" customFormat="1" hidden="1">
      <c r="A217" s="31" t="s">
        <v>50</v>
      </c>
      <c r="B217" s="58">
        <v>1</v>
      </c>
      <c r="C217" s="58" t="s">
        <v>8</v>
      </c>
      <c r="D217" s="23" t="s">
        <v>36</v>
      </c>
      <c r="E217" s="81"/>
      <c r="F217" s="381"/>
      <c r="G217" s="12">
        <v>2</v>
      </c>
      <c r="H217" s="12">
        <v>6</v>
      </c>
      <c r="I217" s="12">
        <v>4</v>
      </c>
      <c r="J217" s="12">
        <v>0</v>
      </c>
      <c r="K217" s="379">
        <v>0</v>
      </c>
      <c r="L217" s="366">
        <f t="shared" si="11"/>
        <v>12</v>
      </c>
      <c r="M217" s="11">
        <v>22</v>
      </c>
      <c r="N217" s="13">
        <f t="shared" si="12"/>
        <v>0.54545454545454541</v>
      </c>
      <c r="O217" s="254">
        <f t="shared" si="13"/>
        <v>3.8333333333333335</v>
      </c>
    </row>
    <row r="218" spans="1:15" s="4" customFormat="1" ht="30" hidden="1">
      <c r="A218" s="31" t="s">
        <v>50</v>
      </c>
      <c r="B218" s="58">
        <v>1</v>
      </c>
      <c r="C218" s="58" t="s">
        <v>9</v>
      </c>
      <c r="D218" s="23" t="s">
        <v>44</v>
      </c>
      <c r="E218" s="81"/>
      <c r="F218" s="381"/>
      <c r="G218" s="12">
        <v>3</v>
      </c>
      <c r="H218" s="12">
        <v>8</v>
      </c>
      <c r="I218" s="12">
        <v>1</v>
      </c>
      <c r="J218" s="12">
        <v>0</v>
      </c>
      <c r="K218" s="379">
        <v>0</v>
      </c>
      <c r="L218" s="366">
        <f t="shared" si="11"/>
        <v>12</v>
      </c>
      <c r="M218" s="11">
        <v>22</v>
      </c>
      <c r="N218" s="13">
        <f t="shared" si="12"/>
        <v>0.54545454545454541</v>
      </c>
      <c r="O218" s="254">
        <f t="shared" si="13"/>
        <v>4.166666666666667</v>
      </c>
    </row>
    <row r="219" spans="1:15" s="4" customFormat="1" ht="30" hidden="1">
      <c r="A219" s="31" t="s">
        <v>50</v>
      </c>
      <c r="B219" s="58">
        <v>1</v>
      </c>
      <c r="C219" s="58" t="s">
        <v>10</v>
      </c>
      <c r="D219" s="23" t="s">
        <v>37</v>
      </c>
      <c r="E219" s="81"/>
      <c r="F219" s="381"/>
      <c r="G219" s="12">
        <v>3</v>
      </c>
      <c r="H219" s="12">
        <v>8</v>
      </c>
      <c r="I219" s="12">
        <v>1</v>
      </c>
      <c r="J219" s="12">
        <v>0</v>
      </c>
      <c r="K219" s="379">
        <v>0</v>
      </c>
      <c r="L219" s="366">
        <f t="shared" si="11"/>
        <v>12</v>
      </c>
      <c r="M219" s="11">
        <v>22</v>
      </c>
      <c r="N219" s="13">
        <f t="shared" si="12"/>
        <v>0.54545454545454541</v>
      </c>
      <c r="O219" s="254">
        <f t="shared" si="13"/>
        <v>4.166666666666667</v>
      </c>
    </row>
    <row r="220" spans="1:15" s="4" customFormat="1" hidden="1">
      <c r="A220" s="31" t="s">
        <v>50</v>
      </c>
      <c r="B220" s="58">
        <v>1</v>
      </c>
      <c r="C220" s="58" t="s">
        <v>11</v>
      </c>
      <c r="D220" s="24" t="s">
        <v>39</v>
      </c>
      <c r="E220" s="347"/>
      <c r="F220" s="380"/>
      <c r="G220" s="12">
        <v>3</v>
      </c>
      <c r="H220" s="12">
        <v>8</v>
      </c>
      <c r="I220" s="12">
        <v>1</v>
      </c>
      <c r="J220" s="12">
        <v>0</v>
      </c>
      <c r="K220" s="379">
        <v>0</v>
      </c>
      <c r="L220" s="366">
        <f t="shared" si="11"/>
        <v>12</v>
      </c>
      <c r="M220" s="11">
        <v>22</v>
      </c>
      <c r="N220" s="13">
        <f t="shared" si="12"/>
        <v>0.54545454545454541</v>
      </c>
      <c r="O220" s="254">
        <f t="shared" si="13"/>
        <v>4.166666666666667</v>
      </c>
    </row>
    <row r="221" spans="1:15" s="4" customFormat="1" hidden="1">
      <c r="A221" s="31" t="s">
        <v>50</v>
      </c>
      <c r="B221" s="58">
        <v>1</v>
      </c>
      <c r="C221" s="58" t="s">
        <v>12</v>
      </c>
      <c r="D221" s="24" t="s">
        <v>38</v>
      </c>
      <c r="E221" s="347"/>
      <c r="F221" s="380"/>
      <c r="G221" s="12">
        <v>5</v>
      </c>
      <c r="H221" s="12">
        <v>3</v>
      </c>
      <c r="I221" s="12">
        <v>4</v>
      </c>
      <c r="J221" s="12">
        <v>0</v>
      </c>
      <c r="K221" s="379">
        <v>0</v>
      </c>
      <c r="L221" s="366">
        <f t="shared" si="11"/>
        <v>12</v>
      </c>
      <c r="M221" s="11">
        <v>22</v>
      </c>
      <c r="N221" s="13">
        <f t="shared" si="12"/>
        <v>0.54545454545454541</v>
      </c>
      <c r="O221" s="254">
        <f t="shared" si="13"/>
        <v>4.083333333333333</v>
      </c>
    </row>
    <row r="222" spans="1:15" s="4" customFormat="1" hidden="1">
      <c r="A222" s="31" t="s">
        <v>50</v>
      </c>
      <c r="B222" s="58">
        <v>1</v>
      </c>
      <c r="C222" s="58" t="s">
        <v>13</v>
      </c>
      <c r="D222" s="23" t="s">
        <v>40</v>
      </c>
      <c r="E222" s="81"/>
      <c r="F222" s="381"/>
      <c r="G222" s="12">
        <v>4</v>
      </c>
      <c r="H222" s="12">
        <v>6</v>
      </c>
      <c r="I222" s="12">
        <v>2</v>
      </c>
      <c r="J222" s="12">
        <v>0</v>
      </c>
      <c r="K222" s="379">
        <v>0</v>
      </c>
      <c r="L222" s="366">
        <f t="shared" si="11"/>
        <v>12</v>
      </c>
      <c r="M222" s="11">
        <v>22</v>
      </c>
      <c r="N222" s="13">
        <f t="shared" si="12"/>
        <v>0.54545454545454541</v>
      </c>
      <c r="O222" s="254">
        <f t="shared" si="13"/>
        <v>4.166666666666667</v>
      </c>
    </row>
    <row r="223" spans="1:15" s="4" customFormat="1" hidden="1">
      <c r="A223" s="31" t="s">
        <v>50</v>
      </c>
      <c r="B223" s="58">
        <v>1</v>
      </c>
      <c r="C223" s="58" t="s">
        <v>15</v>
      </c>
      <c r="D223" s="24" t="s">
        <v>41</v>
      </c>
      <c r="E223" s="347"/>
      <c r="F223" s="380"/>
      <c r="G223" s="12">
        <v>3</v>
      </c>
      <c r="H223" s="12">
        <v>5</v>
      </c>
      <c r="I223" s="12">
        <v>4</v>
      </c>
      <c r="J223" s="12">
        <v>0</v>
      </c>
      <c r="K223" s="379">
        <v>0</v>
      </c>
      <c r="L223" s="366">
        <f t="shared" si="11"/>
        <v>12</v>
      </c>
      <c r="M223" s="11">
        <v>22</v>
      </c>
      <c r="N223" s="13">
        <f t="shared" si="12"/>
        <v>0.54545454545454541</v>
      </c>
      <c r="O223" s="254">
        <f t="shared" si="13"/>
        <v>3.9166666666666665</v>
      </c>
    </row>
    <row r="224" spans="1:15" s="4" customFormat="1" hidden="1">
      <c r="A224" s="31" t="s">
        <v>50</v>
      </c>
      <c r="B224" s="58">
        <v>1</v>
      </c>
      <c r="C224" s="58" t="s">
        <v>16</v>
      </c>
      <c r="D224" s="23" t="s">
        <v>43</v>
      </c>
      <c r="E224" s="347"/>
      <c r="F224" s="380"/>
      <c r="G224" s="12">
        <v>4</v>
      </c>
      <c r="H224" s="12">
        <v>7</v>
      </c>
      <c r="I224" s="12">
        <v>1</v>
      </c>
      <c r="J224" s="12">
        <v>0</v>
      </c>
      <c r="K224" s="379">
        <v>0</v>
      </c>
      <c r="L224" s="366">
        <f t="shared" si="11"/>
        <v>12</v>
      </c>
      <c r="M224" s="11">
        <v>22</v>
      </c>
      <c r="N224" s="13">
        <f t="shared" si="12"/>
        <v>0.54545454545454541</v>
      </c>
      <c r="O224" s="254">
        <f t="shared" si="13"/>
        <v>4.25</v>
      </c>
    </row>
    <row r="225" spans="1:15" s="4" customFormat="1" hidden="1">
      <c r="A225" s="31" t="s">
        <v>50</v>
      </c>
      <c r="B225" s="78">
        <v>1</v>
      </c>
      <c r="C225" s="78" t="s">
        <v>17</v>
      </c>
      <c r="D225" s="40" t="s">
        <v>45</v>
      </c>
      <c r="E225" s="348"/>
      <c r="F225" s="381"/>
      <c r="G225" s="41">
        <v>9</v>
      </c>
      <c r="H225" s="41">
        <v>0</v>
      </c>
      <c r="I225" s="41">
        <v>2</v>
      </c>
      <c r="J225" s="41">
        <v>1</v>
      </c>
      <c r="K225" s="382">
        <v>0</v>
      </c>
      <c r="L225" s="367">
        <f t="shared" si="11"/>
        <v>12</v>
      </c>
      <c r="M225" s="66">
        <v>22</v>
      </c>
      <c r="N225" s="67">
        <f t="shared" si="12"/>
        <v>0.54545454545454541</v>
      </c>
      <c r="O225" s="254">
        <f t="shared" si="13"/>
        <v>4.416666666666667</v>
      </c>
    </row>
    <row r="226" spans="1:15" s="4" customFormat="1" hidden="1">
      <c r="A226" s="90" t="s">
        <v>50</v>
      </c>
      <c r="B226" s="91">
        <v>1</v>
      </c>
      <c r="C226" s="91" t="s">
        <v>18</v>
      </c>
      <c r="D226" s="92" t="s">
        <v>46</v>
      </c>
      <c r="E226" s="359"/>
      <c r="F226" s="380"/>
      <c r="G226" s="41">
        <v>9</v>
      </c>
      <c r="H226" s="41">
        <v>0</v>
      </c>
      <c r="I226" s="41">
        <v>2</v>
      </c>
      <c r="J226" s="41">
        <v>1</v>
      </c>
      <c r="K226" s="382">
        <v>0</v>
      </c>
      <c r="L226" s="368">
        <f t="shared" si="11"/>
        <v>12</v>
      </c>
      <c r="M226" s="94">
        <v>22</v>
      </c>
      <c r="N226" s="95">
        <f t="shared" si="12"/>
        <v>0.54545454545454541</v>
      </c>
      <c r="O226" s="254">
        <f t="shared" si="13"/>
        <v>4.416666666666667</v>
      </c>
    </row>
    <row r="227" spans="1:15" s="18" customFormat="1" ht="17.25" hidden="1">
      <c r="A227" s="99" t="s">
        <v>50</v>
      </c>
      <c r="B227" s="100">
        <v>2</v>
      </c>
      <c r="C227" s="100" t="s">
        <v>0</v>
      </c>
      <c r="D227" s="101" t="s">
        <v>32</v>
      </c>
      <c r="E227" s="360" t="s">
        <v>42</v>
      </c>
      <c r="F227" s="378"/>
      <c r="G227" s="102">
        <v>0</v>
      </c>
      <c r="H227" s="102">
        <v>1</v>
      </c>
      <c r="I227" s="102">
        <v>1</v>
      </c>
      <c r="J227" s="102">
        <v>0</v>
      </c>
      <c r="K227" s="383">
        <v>0</v>
      </c>
      <c r="L227" s="372">
        <f t="shared" si="11"/>
        <v>2</v>
      </c>
      <c r="M227" s="103">
        <v>10</v>
      </c>
      <c r="N227" s="104">
        <f t="shared" si="12"/>
        <v>0.2</v>
      </c>
      <c r="O227" s="254">
        <f t="shared" si="13"/>
        <v>3.5</v>
      </c>
    </row>
    <row r="228" spans="1:15" s="18" customFormat="1" ht="17.25" hidden="1">
      <c r="A228" s="105" t="s">
        <v>50</v>
      </c>
      <c r="B228" s="106">
        <v>2</v>
      </c>
      <c r="C228" s="106" t="s">
        <v>1</v>
      </c>
      <c r="D228" s="107" t="s">
        <v>34</v>
      </c>
      <c r="E228" s="361"/>
      <c r="F228" s="378"/>
      <c r="G228" s="102">
        <v>0</v>
      </c>
      <c r="H228" s="102">
        <v>3</v>
      </c>
      <c r="I228" s="102">
        <v>2</v>
      </c>
      <c r="J228" s="102">
        <v>1</v>
      </c>
      <c r="K228" s="383">
        <v>0</v>
      </c>
      <c r="L228" s="373">
        <f t="shared" si="11"/>
        <v>6</v>
      </c>
      <c r="M228" s="108">
        <v>10</v>
      </c>
      <c r="N228" s="109">
        <f t="shared" si="12"/>
        <v>0.6</v>
      </c>
      <c r="O228" s="254">
        <f t="shared" si="13"/>
        <v>3.3333333333333335</v>
      </c>
    </row>
    <row r="229" spans="1:15" s="18" customFormat="1" ht="17.25" hidden="1">
      <c r="A229" s="105" t="s">
        <v>50</v>
      </c>
      <c r="B229" s="106">
        <v>2</v>
      </c>
      <c r="C229" s="106" t="s">
        <v>6</v>
      </c>
      <c r="D229" s="107" t="s">
        <v>33</v>
      </c>
      <c r="E229" s="361"/>
      <c r="F229" s="378"/>
      <c r="G229" s="102">
        <v>1</v>
      </c>
      <c r="H229" s="102">
        <v>2</v>
      </c>
      <c r="I229" s="102">
        <v>2</v>
      </c>
      <c r="J229" s="102">
        <v>1</v>
      </c>
      <c r="K229" s="383">
        <v>0</v>
      </c>
      <c r="L229" s="373">
        <f t="shared" si="11"/>
        <v>6</v>
      </c>
      <c r="M229" s="108">
        <v>10</v>
      </c>
      <c r="N229" s="109">
        <f t="shared" si="12"/>
        <v>0.6</v>
      </c>
      <c r="O229" s="254">
        <f t="shared" si="13"/>
        <v>3.5</v>
      </c>
    </row>
    <row r="230" spans="1:15" s="18" customFormat="1" hidden="1">
      <c r="A230" s="105" t="s">
        <v>50</v>
      </c>
      <c r="B230" s="106">
        <v>2</v>
      </c>
      <c r="C230" s="106" t="s">
        <v>7</v>
      </c>
      <c r="D230" s="110" t="s">
        <v>35</v>
      </c>
      <c r="E230" s="362"/>
      <c r="F230" s="380"/>
      <c r="G230" s="102">
        <v>1</v>
      </c>
      <c r="H230" s="102">
        <v>2</v>
      </c>
      <c r="I230" s="102">
        <v>1</v>
      </c>
      <c r="J230" s="102">
        <v>2</v>
      </c>
      <c r="K230" s="383">
        <v>0</v>
      </c>
      <c r="L230" s="373">
        <f t="shared" si="11"/>
        <v>6</v>
      </c>
      <c r="M230" s="108">
        <v>10</v>
      </c>
      <c r="N230" s="109">
        <f t="shared" si="12"/>
        <v>0.6</v>
      </c>
      <c r="O230" s="254">
        <f t="shared" si="13"/>
        <v>3.3333333333333335</v>
      </c>
    </row>
    <row r="231" spans="1:15" s="18" customFormat="1" hidden="1">
      <c r="A231" s="105" t="s">
        <v>50</v>
      </c>
      <c r="B231" s="106">
        <v>2</v>
      </c>
      <c r="C231" s="106" t="s">
        <v>8</v>
      </c>
      <c r="D231" s="111" t="s">
        <v>36</v>
      </c>
      <c r="E231" s="363"/>
      <c r="F231" s="381"/>
      <c r="G231" s="102">
        <v>0</v>
      </c>
      <c r="H231" s="102">
        <v>1</v>
      </c>
      <c r="I231" s="102">
        <v>4</v>
      </c>
      <c r="J231" s="102">
        <v>1</v>
      </c>
      <c r="K231" s="383">
        <v>0</v>
      </c>
      <c r="L231" s="373">
        <f t="shared" si="11"/>
        <v>6</v>
      </c>
      <c r="M231" s="108">
        <v>10</v>
      </c>
      <c r="N231" s="109">
        <f t="shared" si="12"/>
        <v>0.6</v>
      </c>
      <c r="O231" s="254">
        <f t="shared" si="13"/>
        <v>3</v>
      </c>
    </row>
    <row r="232" spans="1:15" s="18" customFormat="1" ht="30" hidden="1">
      <c r="A232" s="105" t="s">
        <v>50</v>
      </c>
      <c r="B232" s="106">
        <v>2</v>
      </c>
      <c r="C232" s="106" t="s">
        <v>9</v>
      </c>
      <c r="D232" s="111" t="s">
        <v>44</v>
      </c>
      <c r="E232" s="363"/>
      <c r="F232" s="381"/>
      <c r="G232" s="102">
        <v>0</v>
      </c>
      <c r="H232" s="102">
        <v>4</v>
      </c>
      <c r="I232" s="102">
        <v>1</v>
      </c>
      <c r="J232" s="102">
        <v>1</v>
      </c>
      <c r="K232" s="383">
        <v>0</v>
      </c>
      <c r="L232" s="373">
        <f t="shared" si="11"/>
        <v>6</v>
      </c>
      <c r="M232" s="108">
        <v>10</v>
      </c>
      <c r="N232" s="109">
        <f t="shared" si="12"/>
        <v>0.6</v>
      </c>
      <c r="O232" s="254">
        <f t="shared" si="13"/>
        <v>3.5</v>
      </c>
    </row>
    <row r="233" spans="1:15" s="18" customFormat="1" ht="30" hidden="1">
      <c r="A233" s="105" t="s">
        <v>50</v>
      </c>
      <c r="B233" s="106">
        <v>2</v>
      </c>
      <c r="C233" s="106" t="s">
        <v>10</v>
      </c>
      <c r="D233" s="111" t="s">
        <v>37</v>
      </c>
      <c r="E233" s="363"/>
      <c r="F233" s="381"/>
      <c r="G233" s="102">
        <v>1</v>
      </c>
      <c r="H233" s="102">
        <v>2</v>
      </c>
      <c r="I233" s="102">
        <v>2</v>
      </c>
      <c r="J233" s="102">
        <v>1</v>
      </c>
      <c r="K233" s="383">
        <v>0</v>
      </c>
      <c r="L233" s="373">
        <f t="shared" si="11"/>
        <v>6</v>
      </c>
      <c r="M233" s="108">
        <v>10</v>
      </c>
      <c r="N233" s="109">
        <f t="shared" si="12"/>
        <v>0.6</v>
      </c>
      <c r="O233" s="254">
        <f t="shared" si="13"/>
        <v>3.5</v>
      </c>
    </row>
    <row r="234" spans="1:15" s="18" customFormat="1" hidden="1">
      <c r="A234" s="105" t="s">
        <v>50</v>
      </c>
      <c r="B234" s="106">
        <v>2</v>
      </c>
      <c r="C234" s="106" t="s">
        <v>11</v>
      </c>
      <c r="D234" s="110" t="s">
        <v>39</v>
      </c>
      <c r="E234" s="362"/>
      <c r="F234" s="380"/>
      <c r="G234" s="102">
        <v>1</v>
      </c>
      <c r="H234" s="102">
        <v>3</v>
      </c>
      <c r="I234" s="102">
        <v>1</v>
      </c>
      <c r="J234" s="102">
        <v>1</v>
      </c>
      <c r="K234" s="383">
        <v>0</v>
      </c>
      <c r="L234" s="373">
        <f t="shared" si="11"/>
        <v>6</v>
      </c>
      <c r="M234" s="108">
        <v>10</v>
      </c>
      <c r="N234" s="109">
        <f t="shared" si="12"/>
        <v>0.6</v>
      </c>
      <c r="O234" s="254">
        <f t="shared" si="13"/>
        <v>3.6666666666666665</v>
      </c>
    </row>
    <row r="235" spans="1:15" s="18" customFormat="1" hidden="1">
      <c r="A235" s="105" t="s">
        <v>50</v>
      </c>
      <c r="B235" s="106">
        <v>2</v>
      </c>
      <c r="C235" s="106" t="s">
        <v>12</v>
      </c>
      <c r="D235" s="110" t="s">
        <v>38</v>
      </c>
      <c r="E235" s="362"/>
      <c r="F235" s="380"/>
      <c r="G235" s="102">
        <v>0</v>
      </c>
      <c r="H235" s="102">
        <v>2</v>
      </c>
      <c r="I235" s="102">
        <v>2</v>
      </c>
      <c r="J235" s="102">
        <v>2</v>
      </c>
      <c r="K235" s="383">
        <v>0</v>
      </c>
      <c r="L235" s="373">
        <f t="shared" si="11"/>
        <v>6</v>
      </c>
      <c r="M235" s="108">
        <v>10</v>
      </c>
      <c r="N235" s="109">
        <f t="shared" si="12"/>
        <v>0.6</v>
      </c>
      <c r="O235" s="254">
        <f t="shared" si="13"/>
        <v>3</v>
      </c>
    </row>
    <row r="236" spans="1:15" s="18" customFormat="1" hidden="1">
      <c r="A236" s="105" t="s">
        <v>50</v>
      </c>
      <c r="B236" s="106">
        <v>2</v>
      </c>
      <c r="C236" s="106" t="s">
        <v>13</v>
      </c>
      <c r="D236" s="111" t="s">
        <v>40</v>
      </c>
      <c r="E236" s="363"/>
      <c r="F236" s="381"/>
      <c r="G236" s="102">
        <v>0</v>
      </c>
      <c r="H236" s="102">
        <v>3</v>
      </c>
      <c r="I236" s="102">
        <v>1</v>
      </c>
      <c r="J236" s="102">
        <v>2</v>
      </c>
      <c r="K236" s="383">
        <v>0</v>
      </c>
      <c r="L236" s="373">
        <f t="shared" si="11"/>
        <v>6</v>
      </c>
      <c r="M236" s="108">
        <v>10</v>
      </c>
      <c r="N236" s="109">
        <f t="shared" si="12"/>
        <v>0.6</v>
      </c>
      <c r="O236" s="254">
        <f t="shared" si="13"/>
        <v>3.1666666666666665</v>
      </c>
    </row>
    <row r="237" spans="1:15" s="18" customFormat="1" hidden="1">
      <c r="A237" s="105" t="s">
        <v>50</v>
      </c>
      <c r="B237" s="106">
        <v>2</v>
      </c>
      <c r="C237" s="106" t="s">
        <v>15</v>
      </c>
      <c r="D237" s="110" t="s">
        <v>41</v>
      </c>
      <c r="E237" s="362"/>
      <c r="F237" s="380"/>
      <c r="G237" s="102">
        <v>0</v>
      </c>
      <c r="H237" s="102">
        <v>2</v>
      </c>
      <c r="I237" s="102">
        <v>3</v>
      </c>
      <c r="J237" s="102">
        <v>1</v>
      </c>
      <c r="K237" s="383">
        <v>0</v>
      </c>
      <c r="L237" s="373">
        <f t="shared" si="11"/>
        <v>6</v>
      </c>
      <c r="M237" s="108">
        <v>10</v>
      </c>
      <c r="N237" s="109">
        <f t="shared" si="12"/>
        <v>0.6</v>
      </c>
      <c r="O237" s="254">
        <f t="shared" si="13"/>
        <v>3.1666666666666665</v>
      </c>
    </row>
    <row r="238" spans="1:15" s="18" customFormat="1" hidden="1">
      <c r="A238" s="105" t="s">
        <v>50</v>
      </c>
      <c r="B238" s="106">
        <v>2</v>
      </c>
      <c r="C238" s="106" t="s">
        <v>16</v>
      </c>
      <c r="D238" s="111" t="s">
        <v>43</v>
      </c>
      <c r="E238" s="362"/>
      <c r="F238" s="380"/>
      <c r="G238" s="102">
        <v>0</v>
      </c>
      <c r="H238" s="102">
        <v>0</v>
      </c>
      <c r="I238" s="102">
        <v>2</v>
      </c>
      <c r="J238" s="102">
        <v>1</v>
      </c>
      <c r="K238" s="383">
        <v>0</v>
      </c>
      <c r="L238" s="373">
        <f t="shared" si="11"/>
        <v>3</v>
      </c>
      <c r="M238" s="108">
        <v>10</v>
      </c>
      <c r="N238" s="109">
        <f t="shared" si="12"/>
        <v>0.3</v>
      </c>
      <c r="O238" s="254">
        <f t="shared" si="13"/>
        <v>2.6666666666666665</v>
      </c>
    </row>
    <row r="239" spans="1:15" s="4" customFormat="1" hidden="1">
      <c r="A239" s="31" t="s">
        <v>50</v>
      </c>
      <c r="B239" s="78">
        <v>2</v>
      </c>
      <c r="C239" s="78" t="s">
        <v>17</v>
      </c>
      <c r="D239" s="40" t="s">
        <v>45</v>
      </c>
      <c r="E239" s="348"/>
      <c r="F239" s="381"/>
      <c r="G239" s="41">
        <v>2</v>
      </c>
      <c r="H239" s="41">
        <v>0</v>
      </c>
      <c r="I239" s="41">
        <v>3</v>
      </c>
      <c r="J239" s="41">
        <v>0</v>
      </c>
      <c r="K239" s="382">
        <v>1</v>
      </c>
      <c r="L239" s="367">
        <f t="shared" si="11"/>
        <v>6</v>
      </c>
      <c r="M239" s="66">
        <v>10</v>
      </c>
      <c r="N239" s="67">
        <f t="shared" si="12"/>
        <v>0.6</v>
      </c>
      <c r="O239" s="254">
        <f t="shared" si="13"/>
        <v>3.3333333333333335</v>
      </c>
    </row>
    <row r="240" spans="1:15" s="4" customFormat="1" ht="15.75" hidden="1" thickBot="1">
      <c r="A240" s="32" t="s">
        <v>50</v>
      </c>
      <c r="B240" s="72">
        <v>2</v>
      </c>
      <c r="C240" s="72" t="s">
        <v>18</v>
      </c>
      <c r="D240" s="73" t="s">
        <v>46</v>
      </c>
      <c r="E240" s="349"/>
      <c r="F240" s="380"/>
      <c r="G240" s="41">
        <v>2</v>
      </c>
      <c r="H240" s="41">
        <v>0</v>
      </c>
      <c r="I240" s="41">
        <v>3</v>
      </c>
      <c r="J240" s="41">
        <v>0</v>
      </c>
      <c r="K240" s="382">
        <v>1</v>
      </c>
      <c r="L240" s="371">
        <f t="shared" si="11"/>
        <v>6</v>
      </c>
      <c r="M240" s="75">
        <v>10</v>
      </c>
      <c r="N240" s="76">
        <f t="shared" si="12"/>
        <v>0.6</v>
      </c>
      <c r="O240" s="254">
        <f t="shared" si="13"/>
        <v>3.3333333333333335</v>
      </c>
    </row>
    <row r="241" spans="1:15" s="18" customFormat="1" ht="17.25" hidden="1">
      <c r="A241" s="112" t="s">
        <v>50</v>
      </c>
      <c r="B241" s="113">
        <v>3</v>
      </c>
      <c r="C241" s="113" t="s">
        <v>0</v>
      </c>
      <c r="D241" s="114" t="s">
        <v>32</v>
      </c>
      <c r="E241" s="364" t="s">
        <v>42</v>
      </c>
      <c r="F241" s="378"/>
      <c r="G241" s="102">
        <v>1</v>
      </c>
      <c r="H241" s="102">
        <v>1</v>
      </c>
      <c r="I241" s="102">
        <v>3</v>
      </c>
      <c r="J241" s="102">
        <v>1</v>
      </c>
      <c r="K241" s="383">
        <v>0</v>
      </c>
      <c r="L241" s="374">
        <f t="shared" si="11"/>
        <v>6</v>
      </c>
      <c r="M241" s="115">
        <v>18</v>
      </c>
      <c r="N241" s="116">
        <f t="shared" si="12"/>
        <v>0.33333333333333331</v>
      </c>
      <c r="O241" s="254">
        <f t="shared" si="13"/>
        <v>3.3333333333333335</v>
      </c>
    </row>
    <row r="242" spans="1:15" s="18" customFormat="1" ht="17.25" hidden="1">
      <c r="A242" s="105" t="s">
        <v>50</v>
      </c>
      <c r="B242" s="106">
        <v>3</v>
      </c>
      <c r="C242" s="106" t="s">
        <v>1</v>
      </c>
      <c r="D242" s="107" t="s">
        <v>34</v>
      </c>
      <c r="E242" s="361"/>
      <c r="F242" s="378"/>
      <c r="G242" s="102">
        <v>2</v>
      </c>
      <c r="H242" s="102">
        <v>6</v>
      </c>
      <c r="I242" s="102">
        <v>1</v>
      </c>
      <c r="J242" s="102">
        <v>0</v>
      </c>
      <c r="K242" s="383">
        <v>0</v>
      </c>
      <c r="L242" s="373">
        <f t="shared" si="11"/>
        <v>9</v>
      </c>
      <c r="M242" s="108">
        <v>18</v>
      </c>
      <c r="N242" s="109">
        <f t="shared" si="12"/>
        <v>0.5</v>
      </c>
      <c r="O242" s="254">
        <f t="shared" si="13"/>
        <v>4.1111111111111107</v>
      </c>
    </row>
    <row r="243" spans="1:15" s="18" customFormat="1" ht="17.25" hidden="1">
      <c r="A243" s="105" t="s">
        <v>50</v>
      </c>
      <c r="B243" s="106">
        <v>3</v>
      </c>
      <c r="C243" s="106" t="s">
        <v>6</v>
      </c>
      <c r="D243" s="107" t="s">
        <v>33</v>
      </c>
      <c r="E243" s="361"/>
      <c r="F243" s="378"/>
      <c r="G243" s="102">
        <v>3</v>
      </c>
      <c r="H243" s="102">
        <v>6</v>
      </c>
      <c r="I243" s="102">
        <v>0</v>
      </c>
      <c r="J243" s="102">
        <v>0</v>
      </c>
      <c r="K243" s="383">
        <v>0</v>
      </c>
      <c r="L243" s="373">
        <f t="shared" si="11"/>
        <v>9</v>
      </c>
      <c r="M243" s="108">
        <v>18</v>
      </c>
      <c r="N243" s="109">
        <f t="shared" si="12"/>
        <v>0.5</v>
      </c>
      <c r="O243" s="254">
        <f t="shared" si="13"/>
        <v>4.333333333333333</v>
      </c>
    </row>
    <row r="244" spans="1:15" s="18" customFormat="1" hidden="1">
      <c r="A244" s="105" t="s">
        <v>50</v>
      </c>
      <c r="B244" s="106">
        <v>3</v>
      </c>
      <c r="C244" s="106" t="s">
        <v>7</v>
      </c>
      <c r="D244" s="110" t="s">
        <v>35</v>
      </c>
      <c r="E244" s="362"/>
      <c r="F244" s="380"/>
      <c r="G244" s="102">
        <v>1</v>
      </c>
      <c r="H244" s="102">
        <v>3</v>
      </c>
      <c r="I244" s="102">
        <v>2</v>
      </c>
      <c r="J244" s="102">
        <v>3</v>
      </c>
      <c r="K244" s="383">
        <v>0</v>
      </c>
      <c r="L244" s="373">
        <f t="shared" si="11"/>
        <v>9</v>
      </c>
      <c r="M244" s="108">
        <v>18</v>
      </c>
      <c r="N244" s="109">
        <f t="shared" si="12"/>
        <v>0.5</v>
      </c>
      <c r="O244" s="254">
        <f t="shared" si="13"/>
        <v>3.2222222222222223</v>
      </c>
    </row>
    <row r="245" spans="1:15" s="18" customFormat="1" hidden="1">
      <c r="A245" s="105" t="s">
        <v>50</v>
      </c>
      <c r="B245" s="106">
        <v>3</v>
      </c>
      <c r="C245" s="106" t="s">
        <v>8</v>
      </c>
      <c r="D245" s="111" t="s">
        <v>36</v>
      </c>
      <c r="E245" s="363"/>
      <c r="F245" s="381"/>
      <c r="G245" s="102">
        <v>3</v>
      </c>
      <c r="H245" s="102">
        <v>1</v>
      </c>
      <c r="I245" s="102">
        <v>2</v>
      </c>
      <c r="J245" s="102">
        <v>0</v>
      </c>
      <c r="K245" s="383">
        <v>0</v>
      </c>
      <c r="L245" s="373">
        <f t="shared" si="11"/>
        <v>6</v>
      </c>
      <c r="M245" s="108">
        <v>18</v>
      </c>
      <c r="N245" s="109">
        <f t="shared" si="12"/>
        <v>0.33333333333333331</v>
      </c>
      <c r="O245" s="254">
        <f t="shared" si="13"/>
        <v>4.166666666666667</v>
      </c>
    </row>
    <row r="246" spans="1:15" s="18" customFormat="1" ht="30" hidden="1">
      <c r="A246" s="105" t="s">
        <v>50</v>
      </c>
      <c r="B246" s="106">
        <v>3</v>
      </c>
      <c r="C246" s="106" t="s">
        <v>9</v>
      </c>
      <c r="D246" s="111" t="s">
        <v>44</v>
      </c>
      <c r="E246" s="363"/>
      <c r="F246" s="381"/>
      <c r="G246" s="102">
        <v>2</v>
      </c>
      <c r="H246" s="102">
        <v>7</v>
      </c>
      <c r="I246" s="102">
        <v>0</v>
      </c>
      <c r="J246" s="102">
        <v>0</v>
      </c>
      <c r="K246" s="383">
        <v>0</v>
      </c>
      <c r="L246" s="373">
        <f t="shared" si="11"/>
        <v>9</v>
      </c>
      <c r="M246" s="108">
        <v>18</v>
      </c>
      <c r="N246" s="109">
        <f t="shared" si="12"/>
        <v>0.5</v>
      </c>
      <c r="O246" s="254">
        <f t="shared" si="13"/>
        <v>4.2222222222222223</v>
      </c>
    </row>
    <row r="247" spans="1:15" s="18" customFormat="1" ht="30" hidden="1">
      <c r="A247" s="105" t="s">
        <v>50</v>
      </c>
      <c r="B247" s="106">
        <v>3</v>
      </c>
      <c r="C247" s="106" t="s">
        <v>10</v>
      </c>
      <c r="D247" s="111" t="s">
        <v>37</v>
      </c>
      <c r="E247" s="363"/>
      <c r="F247" s="381"/>
      <c r="G247" s="102">
        <v>3</v>
      </c>
      <c r="H247" s="102">
        <v>6</v>
      </c>
      <c r="I247" s="102">
        <v>0</v>
      </c>
      <c r="J247" s="102">
        <v>0</v>
      </c>
      <c r="K247" s="383">
        <v>0</v>
      </c>
      <c r="L247" s="373">
        <f t="shared" si="11"/>
        <v>9</v>
      </c>
      <c r="M247" s="108">
        <v>18</v>
      </c>
      <c r="N247" s="109">
        <f t="shared" si="12"/>
        <v>0.5</v>
      </c>
      <c r="O247" s="254">
        <f t="shared" si="13"/>
        <v>4.333333333333333</v>
      </c>
    </row>
    <row r="248" spans="1:15" s="18" customFormat="1" hidden="1">
      <c r="A248" s="105" t="s">
        <v>50</v>
      </c>
      <c r="B248" s="106">
        <v>3</v>
      </c>
      <c r="C248" s="106" t="s">
        <v>11</v>
      </c>
      <c r="D248" s="110" t="s">
        <v>39</v>
      </c>
      <c r="E248" s="362"/>
      <c r="F248" s="380"/>
      <c r="G248" s="102">
        <v>2</v>
      </c>
      <c r="H248" s="102">
        <v>6</v>
      </c>
      <c r="I248" s="102">
        <v>1</v>
      </c>
      <c r="J248" s="102">
        <v>0</v>
      </c>
      <c r="K248" s="383">
        <v>0</v>
      </c>
      <c r="L248" s="373">
        <f t="shared" si="11"/>
        <v>9</v>
      </c>
      <c r="M248" s="108">
        <v>18</v>
      </c>
      <c r="N248" s="109">
        <f t="shared" si="12"/>
        <v>0.5</v>
      </c>
      <c r="O248" s="254">
        <f t="shared" si="13"/>
        <v>4.1111111111111107</v>
      </c>
    </row>
    <row r="249" spans="1:15" s="18" customFormat="1" hidden="1">
      <c r="A249" s="105" t="s">
        <v>50</v>
      </c>
      <c r="B249" s="106">
        <v>3</v>
      </c>
      <c r="C249" s="106" t="s">
        <v>12</v>
      </c>
      <c r="D249" s="110" t="s">
        <v>38</v>
      </c>
      <c r="E249" s="362"/>
      <c r="F249" s="380"/>
      <c r="G249" s="102">
        <v>3</v>
      </c>
      <c r="H249" s="102">
        <v>5</v>
      </c>
      <c r="I249" s="102">
        <v>0</v>
      </c>
      <c r="J249" s="102">
        <v>0</v>
      </c>
      <c r="K249" s="383">
        <v>1</v>
      </c>
      <c r="L249" s="373">
        <f t="shared" si="11"/>
        <v>9</v>
      </c>
      <c r="M249" s="108">
        <v>18</v>
      </c>
      <c r="N249" s="109">
        <f t="shared" si="12"/>
        <v>0.5</v>
      </c>
      <c r="O249" s="254">
        <f t="shared" si="13"/>
        <v>4</v>
      </c>
    </row>
    <row r="250" spans="1:15" s="18" customFormat="1" hidden="1">
      <c r="A250" s="105" t="s">
        <v>50</v>
      </c>
      <c r="B250" s="106">
        <v>3</v>
      </c>
      <c r="C250" s="106" t="s">
        <v>13</v>
      </c>
      <c r="D250" s="111" t="s">
        <v>40</v>
      </c>
      <c r="E250" s="363"/>
      <c r="F250" s="381"/>
      <c r="G250" s="102">
        <v>2</v>
      </c>
      <c r="H250" s="102">
        <v>4</v>
      </c>
      <c r="I250" s="102">
        <v>1</v>
      </c>
      <c r="J250" s="102">
        <v>0</v>
      </c>
      <c r="K250" s="383">
        <v>1</v>
      </c>
      <c r="L250" s="373">
        <f t="shared" si="11"/>
        <v>8</v>
      </c>
      <c r="M250" s="108">
        <v>18</v>
      </c>
      <c r="N250" s="109">
        <f t="shared" si="12"/>
        <v>0.44444444444444442</v>
      </c>
      <c r="O250" s="254">
        <f t="shared" si="13"/>
        <v>3.75</v>
      </c>
    </row>
    <row r="251" spans="1:15" s="18" customFormat="1" hidden="1">
      <c r="A251" s="105" t="s">
        <v>50</v>
      </c>
      <c r="B251" s="106">
        <v>3</v>
      </c>
      <c r="C251" s="106" t="s">
        <v>15</v>
      </c>
      <c r="D251" s="110" t="s">
        <v>41</v>
      </c>
      <c r="E251" s="362"/>
      <c r="F251" s="380"/>
      <c r="G251" s="102">
        <v>1</v>
      </c>
      <c r="H251" s="102">
        <v>3</v>
      </c>
      <c r="I251" s="102">
        <v>5</v>
      </c>
      <c r="J251" s="102">
        <v>0</v>
      </c>
      <c r="K251" s="383">
        <v>0</v>
      </c>
      <c r="L251" s="373">
        <f t="shared" si="11"/>
        <v>9</v>
      </c>
      <c r="M251" s="108">
        <v>18</v>
      </c>
      <c r="N251" s="109">
        <f t="shared" si="12"/>
        <v>0.5</v>
      </c>
      <c r="O251" s="254">
        <f t="shared" si="13"/>
        <v>3.5555555555555554</v>
      </c>
    </row>
    <row r="252" spans="1:15" s="18" customFormat="1" hidden="1">
      <c r="A252" s="105" t="s">
        <v>50</v>
      </c>
      <c r="B252" s="106">
        <v>3</v>
      </c>
      <c r="C252" s="106" t="s">
        <v>16</v>
      </c>
      <c r="D252" s="111" t="s">
        <v>43</v>
      </c>
      <c r="E252" s="362"/>
      <c r="F252" s="380"/>
      <c r="G252" s="102">
        <v>1</v>
      </c>
      <c r="H252" s="102">
        <v>2</v>
      </c>
      <c r="I252" s="102">
        <v>1</v>
      </c>
      <c r="J252" s="102">
        <v>0</v>
      </c>
      <c r="K252" s="383">
        <v>0</v>
      </c>
      <c r="L252" s="373">
        <f t="shared" si="11"/>
        <v>4</v>
      </c>
      <c r="M252" s="108">
        <v>18</v>
      </c>
      <c r="N252" s="109">
        <f t="shared" si="12"/>
        <v>0.22222222222222221</v>
      </c>
      <c r="O252" s="254">
        <f t="shared" si="13"/>
        <v>4</v>
      </c>
    </row>
    <row r="253" spans="1:15" s="4" customFormat="1" hidden="1">
      <c r="A253" s="31" t="s">
        <v>50</v>
      </c>
      <c r="B253" s="78">
        <v>3</v>
      </c>
      <c r="C253" s="78" t="s">
        <v>17</v>
      </c>
      <c r="D253" s="40" t="s">
        <v>45</v>
      </c>
      <c r="E253" s="348"/>
      <c r="F253" s="381"/>
      <c r="G253" s="41">
        <v>4</v>
      </c>
      <c r="H253" s="41">
        <v>3</v>
      </c>
      <c r="I253" s="41">
        <v>0</v>
      </c>
      <c r="J253" s="41">
        <v>1</v>
      </c>
      <c r="K253" s="382">
        <v>0</v>
      </c>
      <c r="L253" s="367">
        <f t="shared" si="11"/>
        <v>8</v>
      </c>
      <c r="M253" s="66">
        <v>18</v>
      </c>
      <c r="N253" s="67">
        <f t="shared" si="12"/>
        <v>0.44444444444444442</v>
      </c>
      <c r="O253" s="254">
        <f t="shared" si="13"/>
        <v>4.25</v>
      </c>
    </row>
    <row r="254" spans="1:15" s="4" customFormat="1" hidden="1">
      <c r="A254" s="90" t="s">
        <v>50</v>
      </c>
      <c r="B254" s="91">
        <v>3</v>
      </c>
      <c r="C254" s="91" t="s">
        <v>18</v>
      </c>
      <c r="D254" s="92" t="s">
        <v>46</v>
      </c>
      <c r="E254" s="359"/>
      <c r="F254" s="380"/>
      <c r="G254" s="41">
        <v>3</v>
      </c>
      <c r="H254" s="41">
        <v>0</v>
      </c>
      <c r="I254" s="41">
        <v>5</v>
      </c>
      <c r="J254" s="41">
        <v>1</v>
      </c>
      <c r="K254" s="382">
        <v>0</v>
      </c>
      <c r="L254" s="368">
        <f t="shared" si="11"/>
        <v>9</v>
      </c>
      <c r="M254" s="94">
        <v>18</v>
      </c>
      <c r="N254" s="95">
        <f t="shared" si="12"/>
        <v>0.5</v>
      </c>
      <c r="O254" s="254">
        <f t="shared" si="13"/>
        <v>3.5555555555555554</v>
      </c>
    </row>
    <row r="255" spans="1:15" s="18" customFormat="1" ht="17.25" hidden="1">
      <c r="A255" s="99" t="s">
        <v>50</v>
      </c>
      <c r="B255" s="100">
        <v>4</v>
      </c>
      <c r="C255" s="100" t="s">
        <v>0</v>
      </c>
      <c r="D255" s="101" t="s">
        <v>32</v>
      </c>
      <c r="E255" s="360" t="s">
        <v>42</v>
      </c>
      <c r="F255" s="378"/>
      <c r="G255" s="102">
        <v>0</v>
      </c>
      <c r="H255" s="102">
        <v>0</v>
      </c>
      <c r="I255" s="102">
        <v>1</v>
      </c>
      <c r="J255" s="102">
        <v>1</v>
      </c>
      <c r="K255" s="383">
        <v>0</v>
      </c>
      <c r="L255" s="372">
        <f t="shared" si="11"/>
        <v>2</v>
      </c>
      <c r="M255" s="103">
        <v>9</v>
      </c>
      <c r="N255" s="104">
        <f t="shared" si="12"/>
        <v>0.22222222222222221</v>
      </c>
      <c r="O255" s="254">
        <f t="shared" si="13"/>
        <v>2.5</v>
      </c>
    </row>
    <row r="256" spans="1:15" s="18" customFormat="1" ht="17.25" hidden="1">
      <c r="A256" s="105" t="s">
        <v>50</v>
      </c>
      <c r="B256" s="106">
        <v>4</v>
      </c>
      <c r="C256" s="106" t="s">
        <v>1</v>
      </c>
      <c r="D256" s="107" t="s">
        <v>34</v>
      </c>
      <c r="E256" s="361"/>
      <c r="F256" s="378"/>
      <c r="G256" s="102">
        <v>0</v>
      </c>
      <c r="H256" s="102">
        <v>1</v>
      </c>
      <c r="I256" s="102">
        <v>2</v>
      </c>
      <c r="J256" s="102">
        <v>0</v>
      </c>
      <c r="K256" s="383">
        <v>0</v>
      </c>
      <c r="L256" s="373">
        <f t="shared" si="11"/>
        <v>3</v>
      </c>
      <c r="M256" s="108">
        <v>9</v>
      </c>
      <c r="N256" s="109">
        <f t="shared" si="12"/>
        <v>0.33333333333333331</v>
      </c>
      <c r="O256" s="254">
        <f t="shared" si="13"/>
        <v>3.3333333333333335</v>
      </c>
    </row>
    <row r="257" spans="1:15" s="18" customFormat="1" ht="17.25" hidden="1">
      <c r="A257" s="105" t="s">
        <v>50</v>
      </c>
      <c r="B257" s="106">
        <v>4</v>
      </c>
      <c r="C257" s="106" t="s">
        <v>6</v>
      </c>
      <c r="D257" s="107" t="s">
        <v>33</v>
      </c>
      <c r="E257" s="361"/>
      <c r="F257" s="378"/>
      <c r="G257" s="102">
        <v>0</v>
      </c>
      <c r="H257" s="102">
        <v>2</v>
      </c>
      <c r="I257" s="102">
        <v>1</v>
      </c>
      <c r="J257" s="102">
        <v>0</v>
      </c>
      <c r="K257" s="383">
        <v>0</v>
      </c>
      <c r="L257" s="373">
        <f t="shared" si="11"/>
        <v>3</v>
      </c>
      <c r="M257" s="108">
        <v>9</v>
      </c>
      <c r="N257" s="109">
        <f t="shared" si="12"/>
        <v>0.33333333333333331</v>
      </c>
      <c r="O257" s="254">
        <f t="shared" si="13"/>
        <v>3.6666666666666665</v>
      </c>
    </row>
    <row r="258" spans="1:15" s="18" customFormat="1" hidden="1">
      <c r="A258" s="105" t="s">
        <v>50</v>
      </c>
      <c r="B258" s="106">
        <v>4</v>
      </c>
      <c r="C258" s="106" t="s">
        <v>7</v>
      </c>
      <c r="D258" s="110" t="s">
        <v>35</v>
      </c>
      <c r="E258" s="362"/>
      <c r="F258" s="380"/>
      <c r="G258" s="102">
        <v>0</v>
      </c>
      <c r="H258" s="102">
        <v>1</v>
      </c>
      <c r="I258" s="102">
        <v>1</v>
      </c>
      <c r="J258" s="102">
        <v>0</v>
      </c>
      <c r="K258" s="383">
        <v>0</v>
      </c>
      <c r="L258" s="373">
        <f t="shared" si="11"/>
        <v>2</v>
      </c>
      <c r="M258" s="108">
        <v>9</v>
      </c>
      <c r="N258" s="109">
        <f t="shared" si="12"/>
        <v>0.22222222222222221</v>
      </c>
      <c r="O258" s="254">
        <f t="shared" si="13"/>
        <v>3.5</v>
      </c>
    </row>
    <row r="259" spans="1:15" s="18" customFormat="1" hidden="1">
      <c r="A259" s="105" t="s">
        <v>50</v>
      </c>
      <c r="B259" s="106">
        <v>4</v>
      </c>
      <c r="C259" s="106" t="s">
        <v>8</v>
      </c>
      <c r="D259" s="111" t="s">
        <v>36</v>
      </c>
      <c r="E259" s="363"/>
      <c r="F259" s="381"/>
      <c r="G259" s="102">
        <v>0</v>
      </c>
      <c r="H259" s="102">
        <v>0</v>
      </c>
      <c r="I259" s="102">
        <v>2</v>
      </c>
      <c r="J259" s="102">
        <v>0</v>
      </c>
      <c r="K259" s="383">
        <v>0</v>
      </c>
      <c r="L259" s="373">
        <f t="shared" si="11"/>
        <v>2</v>
      </c>
      <c r="M259" s="108">
        <v>9</v>
      </c>
      <c r="N259" s="109">
        <f t="shared" si="12"/>
        <v>0.22222222222222221</v>
      </c>
      <c r="O259" s="254">
        <f t="shared" si="13"/>
        <v>3</v>
      </c>
    </row>
    <row r="260" spans="1:15" s="18" customFormat="1" ht="30" hidden="1">
      <c r="A260" s="105" t="s">
        <v>50</v>
      </c>
      <c r="B260" s="106">
        <v>4</v>
      </c>
      <c r="C260" s="106" t="s">
        <v>9</v>
      </c>
      <c r="D260" s="111" t="s">
        <v>44</v>
      </c>
      <c r="E260" s="363"/>
      <c r="F260" s="381"/>
      <c r="G260" s="102">
        <v>0</v>
      </c>
      <c r="H260" s="102">
        <v>1</v>
      </c>
      <c r="I260" s="102">
        <v>2</v>
      </c>
      <c r="J260" s="102">
        <v>0</v>
      </c>
      <c r="K260" s="383">
        <v>0</v>
      </c>
      <c r="L260" s="373">
        <f t="shared" si="11"/>
        <v>3</v>
      </c>
      <c r="M260" s="108">
        <v>9</v>
      </c>
      <c r="N260" s="109">
        <f t="shared" si="12"/>
        <v>0.33333333333333331</v>
      </c>
      <c r="O260" s="254">
        <f t="shared" si="13"/>
        <v>3.3333333333333335</v>
      </c>
    </row>
    <row r="261" spans="1:15" s="18" customFormat="1" ht="30" hidden="1">
      <c r="A261" s="105" t="s">
        <v>50</v>
      </c>
      <c r="B261" s="106">
        <v>4</v>
      </c>
      <c r="C261" s="106" t="s">
        <v>10</v>
      </c>
      <c r="D261" s="111" t="s">
        <v>37</v>
      </c>
      <c r="E261" s="363"/>
      <c r="F261" s="381"/>
      <c r="G261" s="102">
        <v>0</v>
      </c>
      <c r="H261" s="102">
        <v>0</v>
      </c>
      <c r="I261" s="102">
        <v>3</v>
      </c>
      <c r="J261" s="102">
        <v>0</v>
      </c>
      <c r="K261" s="383">
        <v>0</v>
      </c>
      <c r="L261" s="373">
        <f t="shared" si="11"/>
        <v>3</v>
      </c>
      <c r="M261" s="108">
        <v>9</v>
      </c>
      <c r="N261" s="109">
        <f t="shared" si="12"/>
        <v>0.33333333333333331</v>
      </c>
      <c r="O261" s="254">
        <f t="shared" si="13"/>
        <v>3</v>
      </c>
    </row>
    <row r="262" spans="1:15" s="18" customFormat="1" hidden="1">
      <c r="A262" s="105" t="s">
        <v>50</v>
      </c>
      <c r="B262" s="106">
        <v>4</v>
      </c>
      <c r="C262" s="106" t="s">
        <v>11</v>
      </c>
      <c r="D262" s="110" t="s">
        <v>39</v>
      </c>
      <c r="E262" s="362"/>
      <c r="F262" s="380"/>
      <c r="G262" s="102">
        <v>0</v>
      </c>
      <c r="H262" s="102">
        <v>2</v>
      </c>
      <c r="I262" s="102">
        <v>0</v>
      </c>
      <c r="J262" s="102">
        <v>1</v>
      </c>
      <c r="K262" s="383">
        <v>0</v>
      </c>
      <c r="L262" s="373">
        <v>0</v>
      </c>
      <c r="M262" s="108">
        <v>9</v>
      </c>
      <c r="N262" s="109">
        <f t="shared" si="12"/>
        <v>0</v>
      </c>
      <c r="O262" s="271" t="e">
        <f t="shared" si="13"/>
        <v>#DIV/0!</v>
      </c>
    </row>
    <row r="263" spans="1:15" s="18" customFormat="1" hidden="1">
      <c r="A263" s="105" t="s">
        <v>50</v>
      </c>
      <c r="B263" s="106">
        <v>4</v>
      </c>
      <c r="C263" s="106" t="s">
        <v>12</v>
      </c>
      <c r="D263" s="110" t="s">
        <v>38</v>
      </c>
      <c r="E263" s="362"/>
      <c r="F263" s="380"/>
      <c r="G263" s="102">
        <v>0</v>
      </c>
      <c r="H263" s="102">
        <v>1</v>
      </c>
      <c r="I263" s="102">
        <v>2</v>
      </c>
      <c r="J263" s="102">
        <v>0</v>
      </c>
      <c r="K263" s="383">
        <v>0</v>
      </c>
      <c r="L263" s="373">
        <f t="shared" si="11"/>
        <v>3</v>
      </c>
      <c r="M263" s="108">
        <v>9</v>
      </c>
      <c r="N263" s="109">
        <f t="shared" si="12"/>
        <v>0.33333333333333331</v>
      </c>
      <c r="O263" s="254">
        <f t="shared" si="13"/>
        <v>3.3333333333333335</v>
      </c>
    </row>
    <row r="264" spans="1:15" s="18" customFormat="1" hidden="1">
      <c r="A264" s="105" t="s">
        <v>50</v>
      </c>
      <c r="B264" s="106">
        <v>4</v>
      </c>
      <c r="C264" s="106" t="s">
        <v>13</v>
      </c>
      <c r="D264" s="111" t="s">
        <v>40</v>
      </c>
      <c r="E264" s="363"/>
      <c r="F264" s="381"/>
      <c r="G264" s="102">
        <v>0</v>
      </c>
      <c r="H264" s="102">
        <v>2</v>
      </c>
      <c r="I264" s="102">
        <v>1</v>
      </c>
      <c r="J264" s="102">
        <v>0</v>
      </c>
      <c r="K264" s="383">
        <v>0</v>
      </c>
      <c r="L264" s="373">
        <f t="shared" si="11"/>
        <v>3</v>
      </c>
      <c r="M264" s="108">
        <v>9</v>
      </c>
      <c r="N264" s="109">
        <f t="shared" si="12"/>
        <v>0.33333333333333331</v>
      </c>
      <c r="O264" s="254">
        <f t="shared" si="13"/>
        <v>3.6666666666666665</v>
      </c>
    </row>
    <row r="265" spans="1:15" s="18" customFormat="1" hidden="1">
      <c r="A265" s="105" t="s">
        <v>50</v>
      </c>
      <c r="B265" s="106">
        <v>4</v>
      </c>
      <c r="C265" s="106" t="s">
        <v>15</v>
      </c>
      <c r="D265" s="110" t="s">
        <v>41</v>
      </c>
      <c r="E265" s="362"/>
      <c r="F265" s="380"/>
      <c r="G265" s="102">
        <v>0</v>
      </c>
      <c r="H265" s="102">
        <v>0</v>
      </c>
      <c r="I265" s="102">
        <v>3</v>
      </c>
      <c r="J265" s="102">
        <v>0</v>
      </c>
      <c r="K265" s="383">
        <v>0</v>
      </c>
      <c r="L265" s="373">
        <f t="shared" si="11"/>
        <v>3</v>
      </c>
      <c r="M265" s="108">
        <v>9</v>
      </c>
      <c r="N265" s="109">
        <f t="shared" si="12"/>
        <v>0.33333333333333331</v>
      </c>
      <c r="O265" s="254">
        <f t="shared" si="13"/>
        <v>3</v>
      </c>
    </row>
    <row r="266" spans="1:15" s="18" customFormat="1" hidden="1">
      <c r="A266" s="105" t="s">
        <v>50</v>
      </c>
      <c r="B266" s="106">
        <v>4</v>
      </c>
      <c r="C266" s="106" t="s">
        <v>16</v>
      </c>
      <c r="D266" s="111" t="s">
        <v>43</v>
      </c>
      <c r="E266" s="362"/>
      <c r="F266" s="380"/>
      <c r="G266" s="102">
        <v>1</v>
      </c>
      <c r="H266" s="102">
        <v>0</v>
      </c>
      <c r="I266" s="102">
        <v>1</v>
      </c>
      <c r="J266" s="102">
        <v>0</v>
      </c>
      <c r="K266" s="383">
        <v>0</v>
      </c>
      <c r="L266" s="373">
        <f t="shared" si="11"/>
        <v>2</v>
      </c>
      <c r="M266" s="108">
        <v>9</v>
      </c>
      <c r="N266" s="109">
        <f t="shared" si="12"/>
        <v>0.22222222222222221</v>
      </c>
      <c r="O266" s="254">
        <f t="shared" si="13"/>
        <v>4</v>
      </c>
    </row>
    <row r="267" spans="1:15" s="4" customFormat="1" hidden="1">
      <c r="A267" s="31" t="s">
        <v>50</v>
      </c>
      <c r="B267" s="78">
        <v>4</v>
      </c>
      <c r="C267" s="78" t="s">
        <v>17</v>
      </c>
      <c r="D267" s="40" t="s">
        <v>45</v>
      </c>
      <c r="E267" s="348"/>
      <c r="F267" s="381"/>
      <c r="G267" s="41">
        <v>1</v>
      </c>
      <c r="H267" s="41">
        <v>2</v>
      </c>
      <c r="I267" s="41">
        <v>0</v>
      </c>
      <c r="J267" s="41">
        <v>0</v>
      </c>
      <c r="K267" s="382">
        <v>0</v>
      </c>
      <c r="L267" s="367">
        <f t="shared" si="11"/>
        <v>3</v>
      </c>
      <c r="M267" s="66">
        <v>9</v>
      </c>
      <c r="N267" s="67">
        <f t="shared" si="12"/>
        <v>0.33333333333333331</v>
      </c>
      <c r="O267" s="254">
        <f t="shared" si="13"/>
        <v>4.333333333333333</v>
      </c>
    </row>
    <row r="268" spans="1:15" s="4" customFormat="1" ht="15.75" hidden="1" thickBot="1">
      <c r="A268" s="32" t="s">
        <v>50</v>
      </c>
      <c r="B268" s="72">
        <v>4</v>
      </c>
      <c r="C268" s="72" t="s">
        <v>18</v>
      </c>
      <c r="D268" s="73" t="s">
        <v>46</v>
      </c>
      <c r="E268" s="349"/>
      <c r="F268" s="380"/>
      <c r="G268" s="41">
        <v>0</v>
      </c>
      <c r="H268" s="41">
        <v>3</v>
      </c>
      <c r="I268" s="41">
        <v>0</v>
      </c>
      <c r="J268" s="41">
        <v>0</v>
      </c>
      <c r="K268" s="382">
        <v>0</v>
      </c>
      <c r="L268" s="371">
        <f t="shared" si="11"/>
        <v>3</v>
      </c>
      <c r="M268" s="75">
        <v>9</v>
      </c>
      <c r="N268" s="76">
        <f t="shared" si="12"/>
        <v>0.33333333333333331</v>
      </c>
      <c r="O268" s="254">
        <f t="shared" si="13"/>
        <v>4</v>
      </c>
    </row>
    <row r="269" spans="1:15" s="18" customFormat="1" ht="17.25" hidden="1">
      <c r="A269" s="112" t="s">
        <v>50</v>
      </c>
      <c r="B269" s="113">
        <v>5</v>
      </c>
      <c r="C269" s="113" t="s">
        <v>0</v>
      </c>
      <c r="D269" s="114" t="s">
        <v>32</v>
      </c>
      <c r="E269" s="364" t="s">
        <v>42</v>
      </c>
      <c r="F269" s="378"/>
      <c r="G269" s="102">
        <v>0</v>
      </c>
      <c r="H269" s="102">
        <v>0</v>
      </c>
      <c r="I269" s="102">
        <v>0</v>
      </c>
      <c r="J269" s="102">
        <v>0</v>
      </c>
      <c r="K269" s="383">
        <v>0</v>
      </c>
      <c r="L269" s="374">
        <f>SUM(G269:K269)</f>
        <v>0</v>
      </c>
      <c r="M269" s="115">
        <v>8</v>
      </c>
      <c r="N269" s="116">
        <f t="shared" si="12"/>
        <v>0</v>
      </c>
      <c r="O269" s="271" t="e">
        <f t="shared" si="13"/>
        <v>#DIV/0!</v>
      </c>
    </row>
    <row r="270" spans="1:15" s="18" customFormat="1" ht="17.25" hidden="1">
      <c r="A270" s="105" t="s">
        <v>50</v>
      </c>
      <c r="B270" s="106">
        <v>5</v>
      </c>
      <c r="C270" s="106" t="s">
        <v>1</v>
      </c>
      <c r="D270" s="107" t="s">
        <v>34</v>
      </c>
      <c r="E270" s="361"/>
      <c r="F270" s="378"/>
      <c r="G270" s="102">
        <v>0</v>
      </c>
      <c r="H270" s="102">
        <v>1</v>
      </c>
      <c r="I270" s="102">
        <v>1</v>
      </c>
      <c r="J270" s="102">
        <v>0</v>
      </c>
      <c r="K270" s="383">
        <v>0</v>
      </c>
      <c r="L270" s="373">
        <f t="shared" si="11"/>
        <v>2</v>
      </c>
      <c r="M270" s="108">
        <v>8</v>
      </c>
      <c r="N270" s="109">
        <f t="shared" si="12"/>
        <v>0.25</v>
      </c>
      <c r="O270" s="254">
        <f t="shared" si="13"/>
        <v>3.5</v>
      </c>
    </row>
    <row r="271" spans="1:15" s="18" customFormat="1" ht="17.25" hidden="1">
      <c r="A271" s="105" t="s">
        <v>50</v>
      </c>
      <c r="B271" s="106">
        <v>5</v>
      </c>
      <c r="C271" s="106" t="s">
        <v>6</v>
      </c>
      <c r="D271" s="107" t="s">
        <v>33</v>
      </c>
      <c r="E271" s="361"/>
      <c r="F271" s="378"/>
      <c r="G271" s="102">
        <v>0</v>
      </c>
      <c r="H271" s="102">
        <v>0</v>
      </c>
      <c r="I271" s="102">
        <v>2</v>
      </c>
      <c r="J271" s="102">
        <v>0</v>
      </c>
      <c r="K271" s="383">
        <v>0</v>
      </c>
      <c r="L271" s="373">
        <f t="shared" si="11"/>
        <v>2</v>
      </c>
      <c r="M271" s="108">
        <v>8</v>
      </c>
      <c r="N271" s="109">
        <f t="shared" si="12"/>
        <v>0.25</v>
      </c>
      <c r="O271" s="254">
        <f t="shared" si="13"/>
        <v>3</v>
      </c>
    </row>
    <row r="272" spans="1:15" s="18" customFormat="1" hidden="1">
      <c r="A272" s="105" t="s">
        <v>50</v>
      </c>
      <c r="B272" s="106">
        <v>5</v>
      </c>
      <c r="C272" s="106" t="s">
        <v>7</v>
      </c>
      <c r="D272" s="110" t="s">
        <v>35</v>
      </c>
      <c r="E272" s="362"/>
      <c r="F272" s="380"/>
      <c r="G272" s="102">
        <v>0</v>
      </c>
      <c r="H272" s="102">
        <v>1</v>
      </c>
      <c r="I272" s="102">
        <v>1</v>
      </c>
      <c r="J272" s="102">
        <v>0</v>
      </c>
      <c r="K272" s="383">
        <v>0</v>
      </c>
      <c r="L272" s="373">
        <f t="shared" si="11"/>
        <v>2</v>
      </c>
      <c r="M272" s="108">
        <v>8</v>
      </c>
      <c r="N272" s="109">
        <f t="shared" si="12"/>
        <v>0.25</v>
      </c>
      <c r="O272" s="254">
        <f t="shared" si="13"/>
        <v>3.5</v>
      </c>
    </row>
    <row r="273" spans="1:15" s="18" customFormat="1" hidden="1">
      <c r="A273" s="105" t="s">
        <v>50</v>
      </c>
      <c r="B273" s="106">
        <v>5</v>
      </c>
      <c r="C273" s="106" t="s">
        <v>8</v>
      </c>
      <c r="D273" s="111" t="s">
        <v>36</v>
      </c>
      <c r="E273" s="363"/>
      <c r="F273" s="381"/>
      <c r="G273" s="102">
        <v>0</v>
      </c>
      <c r="H273" s="102">
        <v>0</v>
      </c>
      <c r="I273" s="102">
        <v>2</v>
      </c>
      <c r="J273" s="102">
        <v>0</v>
      </c>
      <c r="K273" s="383">
        <v>0</v>
      </c>
      <c r="L273" s="373">
        <f t="shared" ref="L273:L342" si="15">SUM(G273:K273)</f>
        <v>2</v>
      </c>
      <c r="M273" s="108">
        <v>8</v>
      </c>
      <c r="N273" s="109">
        <f t="shared" ref="N273:N342" si="16">L273/M273</f>
        <v>0.25</v>
      </c>
      <c r="O273" s="254">
        <f t="shared" si="13"/>
        <v>3</v>
      </c>
    </row>
    <row r="274" spans="1:15" s="18" customFormat="1" ht="30" hidden="1">
      <c r="A274" s="105" t="s">
        <v>50</v>
      </c>
      <c r="B274" s="106">
        <v>5</v>
      </c>
      <c r="C274" s="106" t="s">
        <v>9</v>
      </c>
      <c r="D274" s="111" t="s">
        <v>44</v>
      </c>
      <c r="E274" s="363"/>
      <c r="F274" s="381"/>
      <c r="G274" s="102">
        <v>0</v>
      </c>
      <c r="H274" s="102">
        <v>1</v>
      </c>
      <c r="I274" s="102">
        <v>1</v>
      </c>
      <c r="J274" s="102">
        <v>0</v>
      </c>
      <c r="K274" s="383">
        <v>0</v>
      </c>
      <c r="L274" s="373">
        <f t="shared" si="15"/>
        <v>2</v>
      </c>
      <c r="M274" s="108">
        <v>8</v>
      </c>
      <c r="N274" s="109">
        <f t="shared" si="16"/>
        <v>0.25</v>
      </c>
      <c r="O274" s="254">
        <f t="shared" ref="O274:O343" si="17" xml:space="preserve"> (5*G274+4*H274+3*I274+2*J274+1*K274)/L274</f>
        <v>3.5</v>
      </c>
    </row>
    <row r="275" spans="1:15" s="18" customFormat="1" ht="30" hidden="1">
      <c r="A275" s="105" t="s">
        <v>50</v>
      </c>
      <c r="B275" s="106">
        <v>5</v>
      </c>
      <c r="C275" s="106" t="s">
        <v>10</v>
      </c>
      <c r="D275" s="111" t="s">
        <v>37</v>
      </c>
      <c r="E275" s="363"/>
      <c r="F275" s="381"/>
      <c r="G275" s="102">
        <v>0</v>
      </c>
      <c r="H275" s="102">
        <v>0</v>
      </c>
      <c r="I275" s="102">
        <v>2</v>
      </c>
      <c r="J275" s="102">
        <v>0</v>
      </c>
      <c r="K275" s="383">
        <v>0</v>
      </c>
      <c r="L275" s="373">
        <f t="shared" si="15"/>
        <v>2</v>
      </c>
      <c r="M275" s="108">
        <v>8</v>
      </c>
      <c r="N275" s="109">
        <f t="shared" si="16"/>
        <v>0.25</v>
      </c>
      <c r="O275" s="254">
        <f t="shared" si="17"/>
        <v>3</v>
      </c>
    </row>
    <row r="276" spans="1:15" s="18" customFormat="1" hidden="1">
      <c r="A276" s="105" t="s">
        <v>50</v>
      </c>
      <c r="B276" s="106">
        <v>5</v>
      </c>
      <c r="C276" s="106" t="s">
        <v>11</v>
      </c>
      <c r="D276" s="110" t="s">
        <v>39</v>
      </c>
      <c r="E276" s="362"/>
      <c r="F276" s="380"/>
      <c r="G276" s="102">
        <v>0</v>
      </c>
      <c r="H276" s="102">
        <v>0</v>
      </c>
      <c r="I276" s="102">
        <v>2</v>
      </c>
      <c r="J276" s="102">
        <v>0</v>
      </c>
      <c r="K276" s="383">
        <v>0</v>
      </c>
      <c r="L276" s="373">
        <f t="shared" si="15"/>
        <v>2</v>
      </c>
      <c r="M276" s="108">
        <v>8</v>
      </c>
      <c r="N276" s="109">
        <f t="shared" si="16"/>
        <v>0.25</v>
      </c>
      <c r="O276" s="254">
        <f t="shared" si="17"/>
        <v>3</v>
      </c>
    </row>
    <row r="277" spans="1:15" s="18" customFormat="1" hidden="1">
      <c r="A277" s="105" t="s">
        <v>50</v>
      </c>
      <c r="B277" s="106">
        <v>5</v>
      </c>
      <c r="C277" s="106" t="s">
        <v>12</v>
      </c>
      <c r="D277" s="110" t="s">
        <v>38</v>
      </c>
      <c r="E277" s="362"/>
      <c r="F277" s="380"/>
      <c r="G277" s="102">
        <v>0</v>
      </c>
      <c r="H277" s="102">
        <v>0</v>
      </c>
      <c r="I277" s="102">
        <v>2</v>
      </c>
      <c r="J277" s="102">
        <v>0</v>
      </c>
      <c r="K277" s="383">
        <v>0</v>
      </c>
      <c r="L277" s="373">
        <f t="shared" si="15"/>
        <v>2</v>
      </c>
      <c r="M277" s="108">
        <v>8</v>
      </c>
      <c r="N277" s="109">
        <f t="shared" si="16"/>
        <v>0.25</v>
      </c>
      <c r="O277" s="254">
        <f t="shared" si="17"/>
        <v>3</v>
      </c>
    </row>
    <row r="278" spans="1:15" s="18" customFormat="1" hidden="1">
      <c r="A278" s="105" t="s">
        <v>50</v>
      </c>
      <c r="B278" s="106">
        <v>5</v>
      </c>
      <c r="C278" s="106" t="s">
        <v>13</v>
      </c>
      <c r="D278" s="111" t="s">
        <v>40</v>
      </c>
      <c r="E278" s="363"/>
      <c r="F278" s="381"/>
      <c r="G278" s="102">
        <v>0</v>
      </c>
      <c r="H278" s="102">
        <v>1</v>
      </c>
      <c r="I278" s="102">
        <v>1</v>
      </c>
      <c r="J278" s="102">
        <v>0</v>
      </c>
      <c r="K278" s="383">
        <v>0</v>
      </c>
      <c r="L278" s="373">
        <f t="shared" si="15"/>
        <v>2</v>
      </c>
      <c r="M278" s="108">
        <v>8</v>
      </c>
      <c r="N278" s="109">
        <f t="shared" si="16"/>
        <v>0.25</v>
      </c>
      <c r="O278" s="254">
        <f t="shared" si="17"/>
        <v>3.5</v>
      </c>
    </row>
    <row r="279" spans="1:15" s="18" customFormat="1" hidden="1">
      <c r="A279" s="105" t="s">
        <v>50</v>
      </c>
      <c r="B279" s="106">
        <v>5</v>
      </c>
      <c r="C279" s="106" t="s">
        <v>15</v>
      </c>
      <c r="D279" s="110" t="s">
        <v>41</v>
      </c>
      <c r="E279" s="362"/>
      <c r="F279" s="380"/>
      <c r="G279" s="102">
        <v>0</v>
      </c>
      <c r="H279" s="102">
        <v>0</v>
      </c>
      <c r="I279" s="102">
        <v>2</v>
      </c>
      <c r="J279" s="102">
        <v>0</v>
      </c>
      <c r="K279" s="383">
        <v>0</v>
      </c>
      <c r="L279" s="373">
        <f t="shared" si="15"/>
        <v>2</v>
      </c>
      <c r="M279" s="108">
        <v>8</v>
      </c>
      <c r="N279" s="109">
        <f t="shared" si="16"/>
        <v>0.25</v>
      </c>
      <c r="O279" s="254">
        <f t="shared" si="17"/>
        <v>3</v>
      </c>
    </row>
    <row r="280" spans="1:15" s="18" customFormat="1" hidden="1">
      <c r="A280" s="105" t="s">
        <v>50</v>
      </c>
      <c r="B280" s="106">
        <v>5</v>
      </c>
      <c r="C280" s="106" t="s">
        <v>16</v>
      </c>
      <c r="D280" s="111" t="s">
        <v>43</v>
      </c>
      <c r="E280" s="362"/>
      <c r="F280" s="380"/>
      <c r="G280" s="102">
        <v>0</v>
      </c>
      <c r="H280" s="102">
        <v>0</v>
      </c>
      <c r="I280" s="102">
        <v>1</v>
      </c>
      <c r="J280" s="102">
        <v>0</v>
      </c>
      <c r="K280" s="383">
        <v>0</v>
      </c>
      <c r="L280" s="373">
        <f t="shared" si="15"/>
        <v>1</v>
      </c>
      <c r="M280" s="108">
        <v>8</v>
      </c>
      <c r="N280" s="109">
        <f t="shared" si="16"/>
        <v>0.125</v>
      </c>
      <c r="O280" s="254">
        <f t="shared" si="17"/>
        <v>3</v>
      </c>
    </row>
    <row r="281" spans="1:15" s="4" customFormat="1" hidden="1">
      <c r="A281" s="31" t="s">
        <v>50</v>
      </c>
      <c r="B281" s="78">
        <v>5</v>
      </c>
      <c r="C281" s="78" t="s">
        <v>17</v>
      </c>
      <c r="D281" s="40" t="s">
        <v>45</v>
      </c>
      <c r="E281" s="348"/>
      <c r="F281" s="381"/>
      <c r="G281" s="41">
        <v>0</v>
      </c>
      <c r="H281" s="41">
        <v>0</v>
      </c>
      <c r="I281" s="41">
        <v>1</v>
      </c>
      <c r="J281" s="41">
        <v>1</v>
      </c>
      <c r="K281" s="382">
        <v>0</v>
      </c>
      <c r="L281" s="367">
        <f t="shared" si="15"/>
        <v>2</v>
      </c>
      <c r="M281" s="66">
        <v>8</v>
      </c>
      <c r="N281" s="67">
        <f t="shared" si="16"/>
        <v>0.25</v>
      </c>
      <c r="O281" s="254">
        <f t="shared" si="17"/>
        <v>2.5</v>
      </c>
    </row>
    <row r="282" spans="1:15" s="4" customFormat="1" hidden="1">
      <c r="A282" s="90" t="s">
        <v>50</v>
      </c>
      <c r="B282" s="91">
        <v>5</v>
      </c>
      <c r="C282" s="91" t="s">
        <v>18</v>
      </c>
      <c r="D282" s="92" t="s">
        <v>46</v>
      </c>
      <c r="E282" s="359"/>
      <c r="F282" s="380"/>
      <c r="G282" s="41">
        <v>1</v>
      </c>
      <c r="H282" s="41">
        <v>0</v>
      </c>
      <c r="I282" s="41">
        <v>1</v>
      </c>
      <c r="J282" s="41">
        <v>0</v>
      </c>
      <c r="K282" s="382">
        <v>0</v>
      </c>
      <c r="L282" s="368">
        <f t="shared" si="15"/>
        <v>2</v>
      </c>
      <c r="M282" s="94">
        <v>8</v>
      </c>
      <c r="N282" s="95">
        <f t="shared" si="16"/>
        <v>0.25</v>
      </c>
      <c r="O282" s="254">
        <f t="shared" si="17"/>
        <v>4</v>
      </c>
    </row>
    <row r="283" spans="1:15" s="18" customFormat="1" ht="17.25" hidden="1">
      <c r="A283" s="99" t="s">
        <v>50</v>
      </c>
      <c r="B283" s="100">
        <v>6</v>
      </c>
      <c r="C283" s="100" t="s">
        <v>0</v>
      </c>
      <c r="D283" s="101" t="s">
        <v>32</v>
      </c>
      <c r="E283" s="360" t="s">
        <v>42</v>
      </c>
      <c r="F283" s="378"/>
      <c r="G283" s="102">
        <v>0</v>
      </c>
      <c r="H283" s="102">
        <v>1</v>
      </c>
      <c r="I283" s="102">
        <v>1</v>
      </c>
      <c r="J283" s="102">
        <v>0</v>
      </c>
      <c r="K283" s="383">
        <v>0</v>
      </c>
      <c r="L283" s="372">
        <f t="shared" si="15"/>
        <v>2</v>
      </c>
      <c r="M283" s="103">
        <v>8</v>
      </c>
      <c r="N283" s="104">
        <f t="shared" si="16"/>
        <v>0.25</v>
      </c>
      <c r="O283" s="254">
        <f t="shared" si="17"/>
        <v>3.5</v>
      </c>
    </row>
    <row r="284" spans="1:15" s="18" customFormat="1" ht="17.25" hidden="1">
      <c r="A284" s="105" t="s">
        <v>50</v>
      </c>
      <c r="B284" s="106">
        <v>6</v>
      </c>
      <c r="C284" s="106" t="s">
        <v>1</v>
      </c>
      <c r="D284" s="107" t="s">
        <v>34</v>
      </c>
      <c r="E284" s="361"/>
      <c r="F284" s="378"/>
      <c r="G284" s="102">
        <v>0</v>
      </c>
      <c r="H284" s="102">
        <v>2</v>
      </c>
      <c r="I284" s="102">
        <v>2</v>
      </c>
      <c r="J284" s="102">
        <v>0</v>
      </c>
      <c r="K284" s="383">
        <v>0</v>
      </c>
      <c r="L284" s="373">
        <f t="shared" si="15"/>
        <v>4</v>
      </c>
      <c r="M284" s="108">
        <v>8</v>
      </c>
      <c r="N284" s="109">
        <f t="shared" si="16"/>
        <v>0.5</v>
      </c>
      <c r="O284" s="254">
        <f t="shared" si="17"/>
        <v>3.5</v>
      </c>
    </row>
    <row r="285" spans="1:15" s="18" customFormat="1" ht="17.25" hidden="1">
      <c r="A285" s="105" t="s">
        <v>50</v>
      </c>
      <c r="B285" s="106">
        <v>6</v>
      </c>
      <c r="C285" s="106" t="s">
        <v>6</v>
      </c>
      <c r="D285" s="107" t="s">
        <v>33</v>
      </c>
      <c r="E285" s="361"/>
      <c r="F285" s="378"/>
      <c r="G285" s="102">
        <v>1</v>
      </c>
      <c r="H285" s="102">
        <v>2</v>
      </c>
      <c r="I285" s="102">
        <v>0</v>
      </c>
      <c r="J285" s="102">
        <v>1</v>
      </c>
      <c r="K285" s="383">
        <v>0</v>
      </c>
      <c r="L285" s="373">
        <f t="shared" si="15"/>
        <v>4</v>
      </c>
      <c r="M285" s="108">
        <v>8</v>
      </c>
      <c r="N285" s="109">
        <f t="shared" si="16"/>
        <v>0.5</v>
      </c>
      <c r="O285" s="254">
        <f t="shared" si="17"/>
        <v>3.75</v>
      </c>
    </row>
    <row r="286" spans="1:15" s="18" customFormat="1" hidden="1">
      <c r="A286" s="105" t="s">
        <v>50</v>
      </c>
      <c r="B286" s="106">
        <v>6</v>
      </c>
      <c r="C286" s="106" t="s">
        <v>7</v>
      </c>
      <c r="D286" s="110" t="s">
        <v>35</v>
      </c>
      <c r="E286" s="362"/>
      <c r="F286" s="380"/>
      <c r="G286" s="102">
        <v>0</v>
      </c>
      <c r="H286" s="102">
        <v>2</v>
      </c>
      <c r="I286" s="102">
        <v>1</v>
      </c>
      <c r="J286" s="102">
        <v>1</v>
      </c>
      <c r="K286" s="383">
        <v>0</v>
      </c>
      <c r="L286" s="373">
        <f t="shared" si="15"/>
        <v>4</v>
      </c>
      <c r="M286" s="108">
        <v>8</v>
      </c>
      <c r="N286" s="109">
        <f t="shared" si="16"/>
        <v>0.5</v>
      </c>
      <c r="O286" s="254">
        <f t="shared" si="17"/>
        <v>3.25</v>
      </c>
    </row>
    <row r="287" spans="1:15" s="18" customFormat="1" hidden="1">
      <c r="A287" s="105" t="s">
        <v>50</v>
      </c>
      <c r="B287" s="106">
        <v>6</v>
      </c>
      <c r="C287" s="106" t="s">
        <v>8</v>
      </c>
      <c r="D287" s="111" t="s">
        <v>36</v>
      </c>
      <c r="E287" s="363"/>
      <c r="F287" s="381"/>
      <c r="G287" s="102">
        <v>0</v>
      </c>
      <c r="H287" s="102">
        <v>1</v>
      </c>
      <c r="I287" s="102">
        <v>3</v>
      </c>
      <c r="J287" s="102">
        <v>0</v>
      </c>
      <c r="K287" s="383">
        <v>0</v>
      </c>
      <c r="L287" s="373">
        <f t="shared" si="15"/>
        <v>4</v>
      </c>
      <c r="M287" s="108">
        <v>8</v>
      </c>
      <c r="N287" s="109">
        <f t="shared" si="16"/>
        <v>0.5</v>
      </c>
      <c r="O287" s="254">
        <f t="shared" si="17"/>
        <v>3.25</v>
      </c>
    </row>
    <row r="288" spans="1:15" s="18" customFormat="1" ht="30" hidden="1">
      <c r="A288" s="105" t="s">
        <v>50</v>
      </c>
      <c r="B288" s="106">
        <v>6</v>
      </c>
      <c r="C288" s="106" t="s">
        <v>9</v>
      </c>
      <c r="D288" s="111" t="s">
        <v>44</v>
      </c>
      <c r="E288" s="363"/>
      <c r="F288" s="381"/>
      <c r="G288" s="102">
        <v>1</v>
      </c>
      <c r="H288" s="102">
        <v>3</v>
      </c>
      <c r="I288" s="102">
        <v>0</v>
      </c>
      <c r="J288" s="102">
        <v>0</v>
      </c>
      <c r="K288" s="383">
        <v>0</v>
      </c>
      <c r="L288" s="373">
        <f t="shared" si="15"/>
        <v>4</v>
      </c>
      <c r="M288" s="108">
        <v>8</v>
      </c>
      <c r="N288" s="109">
        <f t="shared" si="16"/>
        <v>0.5</v>
      </c>
      <c r="O288" s="254">
        <f t="shared" si="17"/>
        <v>4.25</v>
      </c>
    </row>
    <row r="289" spans="1:15" s="18" customFormat="1" ht="30" hidden="1">
      <c r="A289" s="105" t="s">
        <v>50</v>
      </c>
      <c r="B289" s="106">
        <v>6</v>
      </c>
      <c r="C289" s="106" t="s">
        <v>10</v>
      </c>
      <c r="D289" s="111" t="s">
        <v>37</v>
      </c>
      <c r="E289" s="363"/>
      <c r="F289" s="381"/>
      <c r="G289" s="102">
        <v>1</v>
      </c>
      <c r="H289" s="102">
        <v>3</v>
      </c>
      <c r="I289" s="102">
        <v>0</v>
      </c>
      <c r="J289" s="102">
        <v>0</v>
      </c>
      <c r="K289" s="383">
        <v>0</v>
      </c>
      <c r="L289" s="373">
        <f t="shared" si="15"/>
        <v>4</v>
      </c>
      <c r="M289" s="108">
        <v>8</v>
      </c>
      <c r="N289" s="109">
        <f t="shared" si="16"/>
        <v>0.5</v>
      </c>
      <c r="O289" s="254">
        <f t="shared" si="17"/>
        <v>4.25</v>
      </c>
    </row>
    <row r="290" spans="1:15" s="18" customFormat="1" hidden="1">
      <c r="A290" s="105" t="s">
        <v>50</v>
      </c>
      <c r="B290" s="106">
        <v>6</v>
      </c>
      <c r="C290" s="106" t="s">
        <v>11</v>
      </c>
      <c r="D290" s="110" t="s">
        <v>39</v>
      </c>
      <c r="E290" s="362"/>
      <c r="F290" s="380"/>
      <c r="G290" s="102">
        <v>1</v>
      </c>
      <c r="H290" s="102">
        <v>2</v>
      </c>
      <c r="I290" s="102">
        <v>0</v>
      </c>
      <c r="J290" s="102">
        <v>1</v>
      </c>
      <c r="K290" s="383">
        <v>0</v>
      </c>
      <c r="L290" s="373">
        <f t="shared" si="15"/>
        <v>4</v>
      </c>
      <c r="M290" s="108">
        <v>8</v>
      </c>
      <c r="N290" s="109">
        <f t="shared" si="16"/>
        <v>0.5</v>
      </c>
      <c r="O290" s="254">
        <f t="shared" si="17"/>
        <v>3.75</v>
      </c>
    </row>
    <row r="291" spans="1:15" s="18" customFormat="1" hidden="1">
      <c r="A291" s="105" t="s">
        <v>50</v>
      </c>
      <c r="B291" s="106">
        <v>6</v>
      </c>
      <c r="C291" s="106" t="s">
        <v>12</v>
      </c>
      <c r="D291" s="110" t="s">
        <v>38</v>
      </c>
      <c r="E291" s="362"/>
      <c r="F291" s="380"/>
      <c r="G291" s="102">
        <v>0</v>
      </c>
      <c r="H291" s="102">
        <v>3</v>
      </c>
      <c r="I291" s="102">
        <v>1</v>
      </c>
      <c r="J291" s="102">
        <v>0</v>
      </c>
      <c r="K291" s="383">
        <v>0</v>
      </c>
      <c r="L291" s="373">
        <f t="shared" si="15"/>
        <v>4</v>
      </c>
      <c r="M291" s="108">
        <v>8</v>
      </c>
      <c r="N291" s="109">
        <f t="shared" si="16"/>
        <v>0.5</v>
      </c>
      <c r="O291" s="254">
        <f t="shared" si="17"/>
        <v>3.75</v>
      </c>
    </row>
    <row r="292" spans="1:15" s="18" customFormat="1" hidden="1">
      <c r="A292" s="105" t="s">
        <v>50</v>
      </c>
      <c r="B292" s="106">
        <v>6</v>
      </c>
      <c r="C292" s="106" t="s">
        <v>13</v>
      </c>
      <c r="D292" s="111" t="s">
        <v>40</v>
      </c>
      <c r="E292" s="363"/>
      <c r="F292" s="381"/>
      <c r="G292" s="102">
        <v>0</v>
      </c>
      <c r="H292" s="102">
        <v>2</v>
      </c>
      <c r="I292" s="102">
        <v>2</v>
      </c>
      <c r="J292" s="102">
        <v>0</v>
      </c>
      <c r="K292" s="383">
        <v>0</v>
      </c>
      <c r="L292" s="373">
        <f t="shared" si="15"/>
        <v>4</v>
      </c>
      <c r="M292" s="108">
        <v>8</v>
      </c>
      <c r="N292" s="109">
        <f t="shared" si="16"/>
        <v>0.5</v>
      </c>
      <c r="O292" s="254">
        <f t="shared" si="17"/>
        <v>3.5</v>
      </c>
    </row>
    <row r="293" spans="1:15" s="18" customFormat="1" hidden="1">
      <c r="A293" s="105" t="s">
        <v>50</v>
      </c>
      <c r="B293" s="106">
        <v>6</v>
      </c>
      <c r="C293" s="106" t="s">
        <v>15</v>
      </c>
      <c r="D293" s="110" t="s">
        <v>41</v>
      </c>
      <c r="E293" s="362"/>
      <c r="F293" s="380"/>
      <c r="G293" s="102">
        <v>1</v>
      </c>
      <c r="H293" s="102">
        <v>0</v>
      </c>
      <c r="I293" s="102">
        <v>2</v>
      </c>
      <c r="J293" s="102">
        <v>0</v>
      </c>
      <c r="K293" s="383">
        <v>0</v>
      </c>
      <c r="L293" s="373">
        <f t="shared" si="15"/>
        <v>3</v>
      </c>
      <c r="M293" s="108">
        <v>8</v>
      </c>
      <c r="N293" s="109">
        <f t="shared" si="16"/>
        <v>0.375</v>
      </c>
      <c r="O293" s="254">
        <f t="shared" si="17"/>
        <v>3.6666666666666665</v>
      </c>
    </row>
    <row r="294" spans="1:15" s="18" customFormat="1" hidden="1">
      <c r="A294" s="105" t="s">
        <v>50</v>
      </c>
      <c r="B294" s="106">
        <v>6</v>
      </c>
      <c r="C294" s="106" t="s">
        <v>16</v>
      </c>
      <c r="D294" s="111" t="s">
        <v>43</v>
      </c>
      <c r="E294" s="362"/>
      <c r="F294" s="380"/>
      <c r="G294" s="102">
        <v>0</v>
      </c>
      <c r="H294" s="102">
        <v>1</v>
      </c>
      <c r="I294" s="102">
        <v>0</v>
      </c>
      <c r="J294" s="102">
        <v>0</v>
      </c>
      <c r="K294" s="383">
        <v>0</v>
      </c>
      <c r="L294" s="373">
        <f t="shared" si="15"/>
        <v>1</v>
      </c>
      <c r="M294" s="108">
        <v>8</v>
      </c>
      <c r="N294" s="109">
        <f t="shared" si="16"/>
        <v>0.125</v>
      </c>
      <c r="O294" s="254">
        <f t="shared" si="17"/>
        <v>4</v>
      </c>
    </row>
    <row r="295" spans="1:15" s="4" customFormat="1" hidden="1">
      <c r="A295" s="31" t="s">
        <v>50</v>
      </c>
      <c r="B295" s="78">
        <v>6</v>
      </c>
      <c r="C295" s="78" t="s">
        <v>17</v>
      </c>
      <c r="D295" s="40" t="s">
        <v>45</v>
      </c>
      <c r="E295" s="348"/>
      <c r="F295" s="381"/>
      <c r="G295" s="41">
        <v>1</v>
      </c>
      <c r="H295" s="41">
        <v>0</v>
      </c>
      <c r="I295" s="41">
        <v>1</v>
      </c>
      <c r="J295" s="41">
        <v>2</v>
      </c>
      <c r="K295" s="382">
        <v>0</v>
      </c>
      <c r="L295" s="367">
        <f t="shared" si="15"/>
        <v>4</v>
      </c>
      <c r="M295" s="66">
        <v>8</v>
      </c>
      <c r="N295" s="67">
        <f t="shared" si="16"/>
        <v>0.5</v>
      </c>
      <c r="O295" s="254">
        <f t="shared" si="17"/>
        <v>3</v>
      </c>
    </row>
    <row r="296" spans="1:15" s="4" customFormat="1" ht="15.75" hidden="1" thickBot="1">
      <c r="A296" s="32" t="s">
        <v>50</v>
      </c>
      <c r="B296" s="72">
        <v>6</v>
      </c>
      <c r="C296" s="72" t="s">
        <v>18</v>
      </c>
      <c r="D296" s="73" t="s">
        <v>46</v>
      </c>
      <c r="E296" s="349"/>
      <c r="F296" s="380"/>
      <c r="G296" s="41">
        <v>3</v>
      </c>
      <c r="H296" s="41">
        <v>0</v>
      </c>
      <c r="I296" s="41">
        <v>0</v>
      </c>
      <c r="J296" s="41">
        <v>1</v>
      </c>
      <c r="K296" s="382">
        <v>0</v>
      </c>
      <c r="L296" s="371">
        <f t="shared" si="15"/>
        <v>4</v>
      </c>
      <c r="M296" s="75">
        <v>8</v>
      </c>
      <c r="N296" s="76">
        <f t="shared" si="16"/>
        <v>0.5</v>
      </c>
      <c r="O296" s="254">
        <f t="shared" si="17"/>
        <v>4.25</v>
      </c>
    </row>
    <row r="297" spans="1:15" s="18" customFormat="1" ht="17.25" hidden="1">
      <c r="A297" s="99" t="s">
        <v>50</v>
      </c>
      <c r="B297" s="100">
        <v>7</v>
      </c>
      <c r="C297" s="100" t="s">
        <v>0</v>
      </c>
      <c r="D297" s="101" t="s">
        <v>32</v>
      </c>
      <c r="E297" s="360" t="s">
        <v>42</v>
      </c>
      <c r="F297" s="378"/>
      <c r="G297" s="102">
        <v>0</v>
      </c>
      <c r="H297" s="102">
        <v>0</v>
      </c>
      <c r="I297" s="102">
        <v>1</v>
      </c>
      <c r="J297" s="102">
        <v>0</v>
      </c>
      <c r="K297" s="383">
        <v>0</v>
      </c>
      <c r="L297" s="372">
        <f t="shared" si="15"/>
        <v>1</v>
      </c>
      <c r="M297" s="103">
        <v>8</v>
      </c>
      <c r="N297" s="104">
        <f t="shared" si="16"/>
        <v>0.125</v>
      </c>
      <c r="O297" s="254">
        <f t="shared" si="17"/>
        <v>3</v>
      </c>
    </row>
    <row r="298" spans="1:15" s="18" customFormat="1" ht="17.25" hidden="1">
      <c r="A298" s="105" t="s">
        <v>50</v>
      </c>
      <c r="B298" s="106">
        <v>7</v>
      </c>
      <c r="C298" s="106" t="s">
        <v>1</v>
      </c>
      <c r="D298" s="107" t="s">
        <v>34</v>
      </c>
      <c r="E298" s="361"/>
      <c r="F298" s="378"/>
      <c r="G298" s="102">
        <v>0</v>
      </c>
      <c r="H298" s="102">
        <v>2</v>
      </c>
      <c r="I298" s="102">
        <v>0</v>
      </c>
      <c r="J298" s="102">
        <v>0</v>
      </c>
      <c r="K298" s="383">
        <v>0</v>
      </c>
      <c r="L298" s="373">
        <f t="shared" si="15"/>
        <v>2</v>
      </c>
      <c r="M298" s="108">
        <v>8</v>
      </c>
      <c r="N298" s="109">
        <f t="shared" si="16"/>
        <v>0.25</v>
      </c>
      <c r="O298" s="254">
        <f t="shared" si="17"/>
        <v>4</v>
      </c>
    </row>
    <row r="299" spans="1:15" s="18" customFormat="1" ht="17.25" hidden="1">
      <c r="A299" s="105" t="s">
        <v>50</v>
      </c>
      <c r="B299" s="106">
        <v>7</v>
      </c>
      <c r="C299" s="106" t="s">
        <v>6</v>
      </c>
      <c r="D299" s="107" t="s">
        <v>33</v>
      </c>
      <c r="E299" s="361"/>
      <c r="F299" s="378"/>
      <c r="G299" s="102">
        <v>2</v>
      </c>
      <c r="H299" s="102">
        <v>0</v>
      </c>
      <c r="I299" s="102">
        <v>0</v>
      </c>
      <c r="J299" s="102">
        <v>0</v>
      </c>
      <c r="K299" s="383">
        <v>0</v>
      </c>
      <c r="L299" s="373">
        <f>SUM(G299:K299)</f>
        <v>2</v>
      </c>
      <c r="M299" s="108">
        <v>8</v>
      </c>
      <c r="N299" s="109">
        <f t="shared" si="16"/>
        <v>0.25</v>
      </c>
      <c r="O299" s="254">
        <f t="shared" si="17"/>
        <v>5</v>
      </c>
    </row>
    <row r="300" spans="1:15" s="18" customFormat="1" hidden="1">
      <c r="A300" s="105" t="s">
        <v>50</v>
      </c>
      <c r="B300" s="106">
        <v>7</v>
      </c>
      <c r="C300" s="106" t="s">
        <v>7</v>
      </c>
      <c r="D300" s="110" t="s">
        <v>35</v>
      </c>
      <c r="E300" s="362"/>
      <c r="F300" s="380"/>
      <c r="G300" s="102">
        <v>2</v>
      </c>
      <c r="H300" s="102">
        <v>0</v>
      </c>
      <c r="I300" s="102">
        <v>0</v>
      </c>
      <c r="J300" s="102">
        <v>0</v>
      </c>
      <c r="K300" s="383">
        <v>0</v>
      </c>
      <c r="L300" s="373">
        <f t="shared" si="15"/>
        <v>2</v>
      </c>
      <c r="M300" s="108">
        <v>8</v>
      </c>
      <c r="N300" s="109">
        <f t="shared" si="16"/>
        <v>0.25</v>
      </c>
      <c r="O300" s="254">
        <f t="shared" si="17"/>
        <v>5</v>
      </c>
    </row>
    <row r="301" spans="1:15" s="18" customFormat="1" hidden="1">
      <c r="A301" s="105" t="s">
        <v>50</v>
      </c>
      <c r="B301" s="106">
        <v>7</v>
      </c>
      <c r="C301" s="106" t="s">
        <v>8</v>
      </c>
      <c r="D301" s="111" t="s">
        <v>36</v>
      </c>
      <c r="E301" s="363"/>
      <c r="F301" s="381"/>
      <c r="G301" s="102">
        <v>0</v>
      </c>
      <c r="H301" s="102">
        <v>1</v>
      </c>
      <c r="I301" s="102">
        <v>1</v>
      </c>
      <c r="J301" s="102">
        <v>0</v>
      </c>
      <c r="K301" s="383">
        <v>0</v>
      </c>
      <c r="L301" s="373">
        <f t="shared" si="15"/>
        <v>2</v>
      </c>
      <c r="M301" s="108">
        <v>8</v>
      </c>
      <c r="N301" s="109">
        <f t="shared" si="16"/>
        <v>0.25</v>
      </c>
      <c r="O301" s="254">
        <f t="shared" si="17"/>
        <v>3.5</v>
      </c>
    </row>
    <row r="302" spans="1:15" s="18" customFormat="1" ht="30" hidden="1">
      <c r="A302" s="105" t="s">
        <v>50</v>
      </c>
      <c r="B302" s="106">
        <v>7</v>
      </c>
      <c r="C302" s="106" t="s">
        <v>9</v>
      </c>
      <c r="D302" s="111" t="s">
        <v>44</v>
      </c>
      <c r="E302" s="363"/>
      <c r="F302" s="381"/>
      <c r="G302" s="102">
        <v>1</v>
      </c>
      <c r="H302" s="102">
        <v>1</v>
      </c>
      <c r="I302" s="102">
        <v>0</v>
      </c>
      <c r="J302" s="102">
        <v>0</v>
      </c>
      <c r="K302" s="383">
        <v>0</v>
      </c>
      <c r="L302" s="373">
        <f t="shared" si="15"/>
        <v>2</v>
      </c>
      <c r="M302" s="108">
        <v>8</v>
      </c>
      <c r="N302" s="109">
        <f t="shared" si="16"/>
        <v>0.25</v>
      </c>
      <c r="O302" s="254">
        <f t="shared" si="17"/>
        <v>4.5</v>
      </c>
    </row>
    <row r="303" spans="1:15" s="18" customFormat="1" ht="30" hidden="1">
      <c r="A303" s="105" t="s">
        <v>50</v>
      </c>
      <c r="B303" s="106">
        <v>7</v>
      </c>
      <c r="C303" s="106" t="s">
        <v>10</v>
      </c>
      <c r="D303" s="111" t="s">
        <v>37</v>
      </c>
      <c r="E303" s="363"/>
      <c r="F303" s="381"/>
      <c r="G303" s="102">
        <v>1</v>
      </c>
      <c r="H303" s="102">
        <v>1</v>
      </c>
      <c r="I303" s="102">
        <v>0</v>
      </c>
      <c r="J303" s="102">
        <v>0</v>
      </c>
      <c r="K303" s="383">
        <v>0</v>
      </c>
      <c r="L303" s="373">
        <f t="shared" si="15"/>
        <v>2</v>
      </c>
      <c r="M303" s="108">
        <v>8</v>
      </c>
      <c r="N303" s="109">
        <f t="shared" si="16"/>
        <v>0.25</v>
      </c>
      <c r="O303" s="254">
        <f t="shared" si="17"/>
        <v>4.5</v>
      </c>
    </row>
    <row r="304" spans="1:15" s="18" customFormat="1" hidden="1">
      <c r="A304" s="105" t="s">
        <v>50</v>
      </c>
      <c r="B304" s="106">
        <v>7</v>
      </c>
      <c r="C304" s="106" t="s">
        <v>11</v>
      </c>
      <c r="D304" s="110" t="s">
        <v>39</v>
      </c>
      <c r="E304" s="362"/>
      <c r="F304" s="380"/>
      <c r="G304" s="102">
        <v>1</v>
      </c>
      <c r="H304" s="102">
        <v>1</v>
      </c>
      <c r="I304" s="102">
        <v>0</v>
      </c>
      <c r="J304" s="102">
        <v>0</v>
      </c>
      <c r="K304" s="383">
        <v>0</v>
      </c>
      <c r="L304" s="373">
        <f t="shared" si="15"/>
        <v>2</v>
      </c>
      <c r="M304" s="108">
        <v>8</v>
      </c>
      <c r="N304" s="109">
        <f t="shared" si="16"/>
        <v>0.25</v>
      </c>
      <c r="O304" s="254">
        <f t="shared" si="17"/>
        <v>4.5</v>
      </c>
    </row>
    <row r="305" spans="1:15" s="18" customFormat="1" hidden="1">
      <c r="A305" s="105" t="s">
        <v>50</v>
      </c>
      <c r="B305" s="106">
        <v>7</v>
      </c>
      <c r="C305" s="106" t="s">
        <v>12</v>
      </c>
      <c r="D305" s="110" t="s">
        <v>38</v>
      </c>
      <c r="E305" s="362"/>
      <c r="F305" s="380"/>
      <c r="G305" s="102">
        <v>1</v>
      </c>
      <c r="H305" s="102">
        <v>1</v>
      </c>
      <c r="I305" s="102">
        <v>0</v>
      </c>
      <c r="J305" s="102">
        <v>0</v>
      </c>
      <c r="K305" s="383">
        <v>0</v>
      </c>
      <c r="L305" s="373">
        <f t="shared" si="15"/>
        <v>2</v>
      </c>
      <c r="M305" s="108">
        <v>8</v>
      </c>
      <c r="N305" s="109">
        <f t="shared" si="16"/>
        <v>0.25</v>
      </c>
      <c r="O305" s="254">
        <f t="shared" si="17"/>
        <v>4.5</v>
      </c>
    </row>
    <row r="306" spans="1:15" s="18" customFormat="1" hidden="1">
      <c r="A306" s="105" t="s">
        <v>50</v>
      </c>
      <c r="B306" s="106">
        <v>7</v>
      </c>
      <c r="C306" s="106" t="s">
        <v>13</v>
      </c>
      <c r="D306" s="111" t="s">
        <v>40</v>
      </c>
      <c r="E306" s="363"/>
      <c r="F306" s="381"/>
      <c r="G306" s="102">
        <v>1</v>
      </c>
      <c r="H306" s="102">
        <v>1</v>
      </c>
      <c r="I306" s="102">
        <v>0</v>
      </c>
      <c r="J306" s="102">
        <v>0</v>
      </c>
      <c r="K306" s="383">
        <v>0</v>
      </c>
      <c r="L306" s="373">
        <f t="shared" si="15"/>
        <v>2</v>
      </c>
      <c r="M306" s="108">
        <v>8</v>
      </c>
      <c r="N306" s="109">
        <f t="shared" si="16"/>
        <v>0.25</v>
      </c>
      <c r="O306" s="254">
        <f t="shared" si="17"/>
        <v>4.5</v>
      </c>
    </row>
    <row r="307" spans="1:15" s="18" customFormat="1" hidden="1">
      <c r="A307" s="105" t="s">
        <v>50</v>
      </c>
      <c r="B307" s="106">
        <v>7</v>
      </c>
      <c r="C307" s="106" t="s">
        <v>15</v>
      </c>
      <c r="D307" s="110" t="s">
        <v>41</v>
      </c>
      <c r="E307" s="362"/>
      <c r="F307" s="380"/>
      <c r="G307" s="102">
        <v>1</v>
      </c>
      <c r="H307" s="102">
        <v>1</v>
      </c>
      <c r="I307" s="102">
        <v>0</v>
      </c>
      <c r="J307" s="102">
        <v>0</v>
      </c>
      <c r="K307" s="383">
        <v>0</v>
      </c>
      <c r="L307" s="373">
        <f t="shared" si="15"/>
        <v>2</v>
      </c>
      <c r="M307" s="108">
        <v>8</v>
      </c>
      <c r="N307" s="109">
        <f t="shared" si="16"/>
        <v>0.25</v>
      </c>
      <c r="O307" s="254">
        <f t="shared" si="17"/>
        <v>4.5</v>
      </c>
    </row>
    <row r="308" spans="1:15" s="18" customFormat="1" hidden="1">
      <c r="A308" s="105" t="s">
        <v>50</v>
      </c>
      <c r="B308" s="106">
        <v>7</v>
      </c>
      <c r="C308" s="106" t="s">
        <v>16</v>
      </c>
      <c r="D308" s="111" t="s">
        <v>43</v>
      </c>
      <c r="E308" s="362"/>
      <c r="F308" s="380"/>
      <c r="G308" s="102">
        <v>0</v>
      </c>
      <c r="H308" s="102">
        <v>1</v>
      </c>
      <c r="I308" s="102">
        <v>0</v>
      </c>
      <c r="J308" s="102">
        <v>0</v>
      </c>
      <c r="K308" s="383">
        <v>0</v>
      </c>
      <c r="L308" s="373">
        <f t="shared" si="15"/>
        <v>1</v>
      </c>
      <c r="M308" s="108">
        <v>8</v>
      </c>
      <c r="N308" s="109">
        <f t="shared" si="16"/>
        <v>0.125</v>
      </c>
      <c r="O308" s="254">
        <f t="shared" si="17"/>
        <v>4</v>
      </c>
    </row>
    <row r="309" spans="1:15" s="4" customFormat="1" hidden="1">
      <c r="A309" s="31" t="s">
        <v>50</v>
      </c>
      <c r="B309" s="78">
        <v>7</v>
      </c>
      <c r="C309" s="78" t="s">
        <v>17</v>
      </c>
      <c r="D309" s="40" t="s">
        <v>45</v>
      </c>
      <c r="E309" s="348"/>
      <c r="F309" s="381"/>
      <c r="G309" s="41">
        <v>2</v>
      </c>
      <c r="H309" s="41">
        <v>0</v>
      </c>
      <c r="I309" s="41">
        <v>0</v>
      </c>
      <c r="J309" s="41">
        <v>0</v>
      </c>
      <c r="K309" s="382">
        <v>0</v>
      </c>
      <c r="L309" s="367">
        <f t="shared" si="15"/>
        <v>2</v>
      </c>
      <c r="M309" s="66">
        <v>8</v>
      </c>
      <c r="N309" s="67">
        <f t="shared" si="16"/>
        <v>0.25</v>
      </c>
      <c r="O309" s="254">
        <f t="shared" si="17"/>
        <v>5</v>
      </c>
    </row>
    <row r="310" spans="1:15" s="4" customFormat="1" ht="15" hidden="1" customHeight="1">
      <c r="A310" s="90" t="s">
        <v>50</v>
      </c>
      <c r="B310" s="91">
        <v>7</v>
      </c>
      <c r="C310" s="91" t="s">
        <v>18</v>
      </c>
      <c r="D310" s="92" t="s">
        <v>46</v>
      </c>
      <c r="E310" s="359"/>
      <c r="F310" s="380"/>
      <c r="G310" s="41">
        <v>2</v>
      </c>
      <c r="H310" s="41">
        <v>0</v>
      </c>
      <c r="I310" s="41">
        <v>0</v>
      </c>
      <c r="J310" s="41">
        <v>0</v>
      </c>
      <c r="K310" s="382">
        <v>0</v>
      </c>
      <c r="L310" s="368">
        <f t="shared" si="15"/>
        <v>2</v>
      </c>
      <c r="M310" s="94">
        <v>8</v>
      </c>
      <c r="N310" s="95">
        <f t="shared" si="16"/>
        <v>0.25</v>
      </c>
      <c r="O310" s="324">
        <f t="shared" si="17"/>
        <v>5</v>
      </c>
    </row>
    <row r="311" spans="1:15" s="18" customFormat="1" ht="15" hidden="1" customHeight="1">
      <c r="B311" s="17"/>
      <c r="C311" s="17"/>
      <c r="D311" s="1"/>
      <c r="E311" s="1"/>
      <c r="F311" s="380"/>
      <c r="G311" s="102">
        <f t="shared" ref="G311:L311" si="18">SUM(G213:G310)</f>
        <v>122</v>
      </c>
      <c r="H311" s="102">
        <f t="shared" si="18"/>
        <v>205</v>
      </c>
      <c r="I311" s="102">
        <f t="shared" si="18"/>
        <v>133</v>
      </c>
      <c r="J311" s="102">
        <f t="shared" si="18"/>
        <v>31</v>
      </c>
      <c r="K311" s="383">
        <f t="shared" si="18"/>
        <v>4</v>
      </c>
      <c r="L311" s="19">
        <f t="shared" si="18"/>
        <v>492</v>
      </c>
      <c r="M311" s="19"/>
      <c r="N311" s="327"/>
      <c r="O311" s="328"/>
    </row>
    <row r="312" spans="1:15" s="18" customFormat="1" ht="15" customHeight="1">
      <c r="B312" s="17"/>
      <c r="C312" s="17"/>
      <c r="D312" s="1"/>
      <c r="E312" s="1"/>
      <c r="F312" s="380" t="s">
        <v>156</v>
      </c>
      <c r="G312" s="376">
        <f>G311/492</f>
        <v>0.24796747967479674</v>
      </c>
      <c r="H312" s="376">
        <f>H311/492</f>
        <v>0.41666666666666669</v>
      </c>
      <c r="I312" s="376">
        <f>I311/492</f>
        <v>0.27032520325203252</v>
      </c>
      <c r="J312" s="376">
        <f>J311/492</f>
        <v>6.3008130081300809E-2</v>
      </c>
      <c r="K312" s="385">
        <f>K311/492</f>
        <v>8.130081300813009E-3</v>
      </c>
      <c r="L312" s="19"/>
      <c r="M312" s="19"/>
      <c r="N312" s="327"/>
      <c r="O312" s="328"/>
    </row>
    <row r="313" spans="1:15" s="18" customFormat="1" ht="15" hidden="1" customHeight="1">
      <c r="B313" s="17"/>
      <c r="C313" s="17"/>
      <c r="D313" s="1"/>
      <c r="E313" s="1"/>
      <c r="F313" s="380"/>
      <c r="G313" s="102"/>
      <c r="H313" s="102"/>
      <c r="I313" s="102"/>
      <c r="J313" s="102"/>
      <c r="K313" s="383"/>
      <c r="L313" s="19"/>
      <c r="M313" s="19"/>
      <c r="N313" s="327"/>
      <c r="O313" s="328"/>
    </row>
    <row r="314" spans="1:15" s="18" customFormat="1" ht="15" hidden="1" customHeight="1">
      <c r="B314" s="17"/>
      <c r="C314" s="17"/>
      <c r="D314" s="1"/>
      <c r="E314" s="1"/>
      <c r="F314" s="380"/>
      <c r="G314" s="102"/>
      <c r="H314" s="102"/>
      <c r="I314" s="102"/>
      <c r="J314" s="102"/>
      <c r="K314" s="383"/>
      <c r="L314" s="19"/>
      <c r="M314" s="19"/>
      <c r="N314" s="327"/>
      <c r="O314" s="328"/>
    </row>
    <row r="315" spans="1:15" s="18" customFormat="1" ht="15" hidden="1" customHeight="1" thickBot="1">
      <c r="B315" s="17"/>
      <c r="C315" s="17"/>
      <c r="D315" s="1"/>
      <c r="E315" s="1"/>
      <c r="F315" s="380"/>
      <c r="G315" s="102"/>
      <c r="H315" s="102"/>
      <c r="I315" s="102"/>
      <c r="J315" s="102"/>
      <c r="K315" s="383"/>
      <c r="L315" s="19"/>
      <c r="M315" s="19"/>
      <c r="N315" s="327"/>
      <c r="O315" s="328"/>
    </row>
    <row r="316" spans="1:15" s="39" customFormat="1" ht="38.25" hidden="1">
      <c r="A316" s="63" t="s">
        <v>23</v>
      </c>
      <c r="B316" s="64" t="s">
        <v>24</v>
      </c>
      <c r="C316" s="36" t="s">
        <v>2</v>
      </c>
      <c r="D316" s="37" t="s">
        <v>14</v>
      </c>
      <c r="E316" s="344" t="s">
        <v>86</v>
      </c>
      <c r="F316" s="386" t="s">
        <v>159</v>
      </c>
      <c r="G316" s="375" t="s">
        <v>26</v>
      </c>
      <c r="H316" s="375" t="s">
        <v>27</v>
      </c>
      <c r="I316" s="375" t="s">
        <v>28</v>
      </c>
      <c r="J316" s="375" t="s">
        <v>29</v>
      </c>
      <c r="K316" s="387" t="s">
        <v>30</v>
      </c>
      <c r="L316" s="369" t="s">
        <v>3</v>
      </c>
      <c r="M316" s="38" t="s">
        <v>122</v>
      </c>
      <c r="N316" s="38" t="s">
        <v>5</v>
      </c>
      <c r="O316" s="65" t="s">
        <v>21</v>
      </c>
    </row>
    <row r="317" spans="1:15" s="4" customFormat="1" ht="17.25" hidden="1">
      <c r="A317" s="33" t="s">
        <v>25</v>
      </c>
      <c r="B317" s="88">
        <v>1</v>
      </c>
      <c r="C317" s="88" t="s">
        <v>0</v>
      </c>
      <c r="D317" s="89" t="s">
        <v>32</v>
      </c>
      <c r="E317" s="350" t="s">
        <v>42</v>
      </c>
      <c r="F317" s="378"/>
      <c r="G317" s="12">
        <v>1</v>
      </c>
      <c r="H317" s="12">
        <v>6</v>
      </c>
      <c r="I317" s="12">
        <v>2</v>
      </c>
      <c r="J317" s="12">
        <v>1</v>
      </c>
      <c r="K317" s="379">
        <v>0</v>
      </c>
      <c r="L317" s="370">
        <f t="shared" si="15"/>
        <v>10</v>
      </c>
      <c r="M317" s="21">
        <v>33</v>
      </c>
      <c r="N317" s="44">
        <f t="shared" si="16"/>
        <v>0.30303030303030304</v>
      </c>
      <c r="O317" s="255">
        <f t="shared" si="17"/>
        <v>3.7</v>
      </c>
    </row>
    <row r="318" spans="1:15" s="4" customFormat="1" ht="17.25" hidden="1">
      <c r="A318" s="31" t="s">
        <v>25</v>
      </c>
      <c r="B318" s="58">
        <v>1</v>
      </c>
      <c r="C318" s="58" t="s">
        <v>1</v>
      </c>
      <c r="D318" s="59" t="s">
        <v>34</v>
      </c>
      <c r="E318" s="346"/>
      <c r="F318" s="378"/>
      <c r="G318" s="12">
        <v>2</v>
      </c>
      <c r="H318" s="12">
        <v>7</v>
      </c>
      <c r="I318" s="12">
        <v>6</v>
      </c>
      <c r="J318" s="12">
        <v>1</v>
      </c>
      <c r="K318" s="379">
        <v>2</v>
      </c>
      <c r="L318" s="366">
        <f t="shared" si="15"/>
        <v>18</v>
      </c>
      <c r="M318" s="11">
        <v>33</v>
      </c>
      <c r="N318" s="13">
        <f t="shared" si="16"/>
        <v>0.54545454545454541</v>
      </c>
      <c r="O318" s="254">
        <f t="shared" si="17"/>
        <v>3.3333333333333335</v>
      </c>
    </row>
    <row r="319" spans="1:15" s="4" customFormat="1" ht="17.25" hidden="1">
      <c r="A319" s="31" t="s">
        <v>25</v>
      </c>
      <c r="B319" s="58">
        <v>1</v>
      </c>
      <c r="C319" s="58" t="s">
        <v>6</v>
      </c>
      <c r="D319" s="59" t="s">
        <v>33</v>
      </c>
      <c r="E319" s="346"/>
      <c r="F319" s="378"/>
      <c r="G319" s="12">
        <v>6</v>
      </c>
      <c r="H319" s="12">
        <v>7</v>
      </c>
      <c r="I319" s="12">
        <v>4</v>
      </c>
      <c r="J319" s="12">
        <v>0</v>
      </c>
      <c r="K319" s="379">
        <v>1</v>
      </c>
      <c r="L319" s="366">
        <f t="shared" si="15"/>
        <v>18</v>
      </c>
      <c r="M319" s="11">
        <v>33</v>
      </c>
      <c r="N319" s="13">
        <f t="shared" si="16"/>
        <v>0.54545454545454541</v>
      </c>
      <c r="O319" s="254">
        <f t="shared" si="17"/>
        <v>3.9444444444444446</v>
      </c>
    </row>
    <row r="320" spans="1:15" s="4" customFormat="1" hidden="1">
      <c r="A320" s="31" t="s">
        <v>25</v>
      </c>
      <c r="B320" s="58">
        <v>1</v>
      </c>
      <c r="C320" s="58" t="s">
        <v>7</v>
      </c>
      <c r="D320" s="24" t="s">
        <v>35</v>
      </c>
      <c r="E320" s="347"/>
      <c r="F320" s="380"/>
      <c r="G320" s="12">
        <v>3</v>
      </c>
      <c r="H320" s="12">
        <v>9</v>
      </c>
      <c r="I320" s="12">
        <v>2</v>
      </c>
      <c r="J320" s="12">
        <v>4</v>
      </c>
      <c r="K320" s="379">
        <v>0</v>
      </c>
      <c r="L320" s="366">
        <f t="shared" si="15"/>
        <v>18</v>
      </c>
      <c r="M320" s="11">
        <v>33</v>
      </c>
      <c r="N320" s="13">
        <f t="shared" si="16"/>
        <v>0.54545454545454541</v>
      </c>
      <c r="O320" s="254">
        <f t="shared" si="17"/>
        <v>3.6111111111111112</v>
      </c>
    </row>
    <row r="321" spans="1:15" s="4" customFormat="1" hidden="1">
      <c r="A321" s="31" t="s">
        <v>25</v>
      </c>
      <c r="B321" s="58">
        <v>1</v>
      </c>
      <c r="C321" s="58" t="s">
        <v>8</v>
      </c>
      <c r="D321" s="23" t="s">
        <v>36</v>
      </c>
      <c r="E321" s="81"/>
      <c r="F321" s="381"/>
      <c r="G321" s="12">
        <v>2</v>
      </c>
      <c r="H321" s="12">
        <v>6</v>
      </c>
      <c r="I321" s="12">
        <v>4</v>
      </c>
      <c r="J321" s="12">
        <v>3</v>
      </c>
      <c r="K321" s="379">
        <v>0</v>
      </c>
      <c r="L321" s="366">
        <f t="shared" si="15"/>
        <v>15</v>
      </c>
      <c r="M321" s="11">
        <v>33</v>
      </c>
      <c r="N321" s="13">
        <f t="shared" si="16"/>
        <v>0.45454545454545453</v>
      </c>
      <c r="O321" s="254">
        <f t="shared" si="17"/>
        <v>3.4666666666666668</v>
      </c>
    </row>
    <row r="322" spans="1:15" s="4" customFormat="1" ht="30" hidden="1">
      <c r="A322" s="31" t="s">
        <v>25</v>
      </c>
      <c r="B322" s="58">
        <v>1</v>
      </c>
      <c r="C322" s="58" t="s">
        <v>9</v>
      </c>
      <c r="D322" s="23" t="s">
        <v>44</v>
      </c>
      <c r="E322" s="81"/>
      <c r="F322" s="381"/>
      <c r="G322" s="12">
        <v>1</v>
      </c>
      <c r="H322" s="12">
        <v>8</v>
      </c>
      <c r="I322" s="12">
        <v>6</v>
      </c>
      <c r="J322" s="12">
        <v>1</v>
      </c>
      <c r="K322" s="379">
        <v>1</v>
      </c>
      <c r="L322" s="366">
        <f t="shared" si="15"/>
        <v>17</v>
      </c>
      <c r="M322" s="11">
        <v>33</v>
      </c>
      <c r="N322" s="13">
        <f t="shared" si="16"/>
        <v>0.51515151515151514</v>
      </c>
      <c r="O322" s="254">
        <f t="shared" si="17"/>
        <v>3.4117647058823528</v>
      </c>
    </row>
    <row r="323" spans="1:15" s="4" customFormat="1" ht="30" hidden="1">
      <c r="A323" s="31" t="s">
        <v>25</v>
      </c>
      <c r="B323" s="58">
        <v>1</v>
      </c>
      <c r="C323" s="58" t="s">
        <v>10</v>
      </c>
      <c r="D323" s="23" t="s">
        <v>37</v>
      </c>
      <c r="E323" s="81"/>
      <c r="F323" s="381"/>
      <c r="G323" s="12">
        <v>3</v>
      </c>
      <c r="H323" s="12">
        <v>9</v>
      </c>
      <c r="I323" s="12">
        <v>5</v>
      </c>
      <c r="J323" s="12">
        <v>1</v>
      </c>
      <c r="K323" s="379">
        <v>0</v>
      </c>
      <c r="L323" s="366">
        <f t="shared" si="15"/>
        <v>18</v>
      </c>
      <c r="M323" s="11">
        <v>33</v>
      </c>
      <c r="N323" s="13">
        <f t="shared" si="16"/>
        <v>0.54545454545454541</v>
      </c>
      <c r="O323" s="254">
        <f t="shared" si="17"/>
        <v>3.7777777777777777</v>
      </c>
    </row>
    <row r="324" spans="1:15" s="4" customFormat="1" hidden="1">
      <c r="A324" s="31" t="s">
        <v>25</v>
      </c>
      <c r="B324" s="58">
        <v>1</v>
      </c>
      <c r="C324" s="58" t="s">
        <v>11</v>
      </c>
      <c r="D324" s="24" t="s">
        <v>39</v>
      </c>
      <c r="E324" s="347"/>
      <c r="F324" s="380"/>
      <c r="G324" s="12">
        <v>4</v>
      </c>
      <c r="H324" s="12">
        <v>7</v>
      </c>
      <c r="I324" s="12">
        <v>4</v>
      </c>
      <c r="J324" s="12">
        <v>3</v>
      </c>
      <c r="K324" s="379">
        <v>0</v>
      </c>
      <c r="L324" s="366">
        <f t="shared" si="15"/>
        <v>18</v>
      </c>
      <c r="M324" s="11">
        <v>33</v>
      </c>
      <c r="N324" s="13">
        <f t="shared" si="16"/>
        <v>0.54545454545454541</v>
      </c>
      <c r="O324" s="254">
        <f t="shared" si="17"/>
        <v>3.6666666666666665</v>
      </c>
    </row>
    <row r="325" spans="1:15" s="4" customFormat="1" hidden="1">
      <c r="A325" s="31" t="s">
        <v>25</v>
      </c>
      <c r="B325" s="58">
        <v>1</v>
      </c>
      <c r="C325" s="58" t="s">
        <v>12</v>
      </c>
      <c r="D325" s="24" t="s">
        <v>38</v>
      </c>
      <c r="E325" s="347"/>
      <c r="F325" s="380"/>
      <c r="G325" s="12">
        <v>3</v>
      </c>
      <c r="H325" s="12">
        <v>5</v>
      </c>
      <c r="I325" s="12">
        <v>10</v>
      </c>
      <c r="J325" s="12">
        <v>0</v>
      </c>
      <c r="K325" s="379">
        <v>0</v>
      </c>
      <c r="L325" s="366">
        <f t="shared" si="15"/>
        <v>18</v>
      </c>
      <c r="M325" s="11">
        <v>33</v>
      </c>
      <c r="N325" s="13">
        <f t="shared" si="16"/>
        <v>0.54545454545454541</v>
      </c>
      <c r="O325" s="254">
        <f t="shared" si="17"/>
        <v>3.6111111111111112</v>
      </c>
    </row>
    <row r="326" spans="1:15" s="4" customFormat="1" hidden="1">
      <c r="A326" s="31" t="s">
        <v>25</v>
      </c>
      <c r="B326" s="58">
        <v>1</v>
      </c>
      <c r="C326" s="58" t="s">
        <v>13</v>
      </c>
      <c r="D326" s="23" t="s">
        <v>40</v>
      </c>
      <c r="E326" s="81"/>
      <c r="F326" s="381"/>
      <c r="G326" s="12">
        <v>4</v>
      </c>
      <c r="H326" s="12">
        <v>7</v>
      </c>
      <c r="I326" s="12">
        <v>6</v>
      </c>
      <c r="J326" s="12">
        <v>1</v>
      </c>
      <c r="K326" s="379">
        <v>0</v>
      </c>
      <c r="L326" s="366">
        <f t="shared" si="15"/>
        <v>18</v>
      </c>
      <c r="M326" s="11">
        <v>33</v>
      </c>
      <c r="N326" s="13">
        <f t="shared" si="16"/>
        <v>0.54545454545454541</v>
      </c>
      <c r="O326" s="254">
        <f t="shared" si="17"/>
        <v>3.7777777777777777</v>
      </c>
    </row>
    <row r="327" spans="1:15" s="4" customFormat="1" hidden="1">
      <c r="A327" s="31" t="s">
        <v>25</v>
      </c>
      <c r="B327" s="58">
        <v>1</v>
      </c>
      <c r="C327" s="58" t="s">
        <v>15</v>
      </c>
      <c r="D327" s="24" t="s">
        <v>41</v>
      </c>
      <c r="E327" s="347"/>
      <c r="F327" s="380"/>
      <c r="G327" s="12">
        <v>2</v>
      </c>
      <c r="H327" s="12">
        <v>6</v>
      </c>
      <c r="I327" s="12">
        <v>9</v>
      </c>
      <c r="J327" s="12">
        <v>0</v>
      </c>
      <c r="K327" s="379">
        <v>1</v>
      </c>
      <c r="L327" s="366">
        <f t="shared" si="15"/>
        <v>18</v>
      </c>
      <c r="M327" s="11">
        <v>33</v>
      </c>
      <c r="N327" s="13">
        <f t="shared" si="16"/>
        <v>0.54545454545454541</v>
      </c>
      <c r="O327" s="254">
        <f t="shared" si="17"/>
        <v>3.4444444444444446</v>
      </c>
    </row>
    <row r="328" spans="1:15" s="4" customFormat="1" hidden="1">
      <c r="A328" s="31" t="s">
        <v>25</v>
      </c>
      <c r="B328" s="58">
        <v>1</v>
      </c>
      <c r="C328" s="58" t="s">
        <v>16</v>
      </c>
      <c r="D328" s="23" t="s">
        <v>43</v>
      </c>
      <c r="E328" s="347"/>
      <c r="F328" s="380"/>
      <c r="G328" s="12">
        <v>2</v>
      </c>
      <c r="H328" s="12">
        <v>3</v>
      </c>
      <c r="I328" s="12">
        <v>4</v>
      </c>
      <c r="J328" s="12">
        <v>0</v>
      </c>
      <c r="K328" s="379">
        <v>0</v>
      </c>
      <c r="L328" s="366">
        <f t="shared" si="15"/>
        <v>9</v>
      </c>
      <c r="M328" s="11">
        <v>33</v>
      </c>
      <c r="N328" s="13">
        <f t="shared" si="16"/>
        <v>0.27272727272727271</v>
      </c>
      <c r="O328" s="254">
        <f t="shared" si="17"/>
        <v>3.7777777777777777</v>
      </c>
    </row>
    <row r="329" spans="1:15" s="4" customFormat="1" hidden="1">
      <c r="A329" s="77" t="s">
        <v>25</v>
      </c>
      <c r="B329" s="78">
        <v>1</v>
      </c>
      <c r="C329" s="78" t="s">
        <v>17</v>
      </c>
      <c r="D329" s="40" t="s">
        <v>45</v>
      </c>
      <c r="E329" s="348"/>
      <c r="F329" s="381"/>
      <c r="G329" s="41">
        <v>8</v>
      </c>
      <c r="H329" s="41">
        <v>0</v>
      </c>
      <c r="I329" s="41">
        <v>4</v>
      </c>
      <c r="J329" s="41">
        <v>4</v>
      </c>
      <c r="K329" s="382">
        <v>2</v>
      </c>
      <c r="L329" s="367">
        <f t="shared" si="15"/>
        <v>18</v>
      </c>
      <c r="M329" s="66">
        <v>33</v>
      </c>
      <c r="N329" s="67">
        <f t="shared" si="16"/>
        <v>0.54545454545454541</v>
      </c>
      <c r="O329" s="254">
        <f t="shared" si="17"/>
        <v>3.4444444444444446</v>
      </c>
    </row>
    <row r="330" spans="1:15" s="4" customFormat="1" ht="15.75" hidden="1" thickBot="1">
      <c r="A330" s="71" t="s">
        <v>25</v>
      </c>
      <c r="B330" s="72">
        <v>1</v>
      </c>
      <c r="C330" s="72" t="s">
        <v>18</v>
      </c>
      <c r="D330" s="73" t="s">
        <v>46</v>
      </c>
      <c r="E330" s="349"/>
      <c r="F330" s="380"/>
      <c r="G330" s="41">
        <v>9</v>
      </c>
      <c r="H330" s="41">
        <v>1</v>
      </c>
      <c r="I330" s="41">
        <v>3</v>
      </c>
      <c r="J330" s="41">
        <v>2</v>
      </c>
      <c r="K330" s="382">
        <v>2</v>
      </c>
      <c r="L330" s="371">
        <f t="shared" si="15"/>
        <v>17</v>
      </c>
      <c r="M330" s="75">
        <v>33</v>
      </c>
      <c r="N330" s="76">
        <f t="shared" si="16"/>
        <v>0.51515151515151514</v>
      </c>
      <c r="O330" s="254">
        <f t="shared" si="17"/>
        <v>3.7647058823529411</v>
      </c>
    </row>
    <row r="331" spans="1:15" s="4" customFormat="1" ht="17.25" hidden="1">
      <c r="A331" s="48" t="s">
        <v>25</v>
      </c>
      <c r="B331" s="60">
        <v>2</v>
      </c>
      <c r="C331" s="60" t="s">
        <v>0</v>
      </c>
      <c r="D331" s="61" t="s">
        <v>32</v>
      </c>
      <c r="E331" s="345" t="s">
        <v>42</v>
      </c>
      <c r="F331" s="378"/>
      <c r="G331" s="12">
        <v>3</v>
      </c>
      <c r="H331" s="12">
        <v>2</v>
      </c>
      <c r="I331" s="12">
        <v>1</v>
      </c>
      <c r="J331" s="12">
        <v>0</v>
      </c>
      <c r="K331" s="379">
        <v>0</v>
      </c>
      <c r="L331" s="365">
        <f t="shared" si="15"/>
        <v>6</v>
      </c>
      <c r="M331" s="8">
        <v>16</v>
      </c>
      <c r="N331" s="10">
        <f t="shared" si="16"/>
        <v>0.375</v>
      </c>
      <c r="O331" s="254">
        <f t="shared" si="17"/>
        <v>4.333333333333333</v>
      </c>
    </row>
    <row r="332" spans="1:15" s="4" customFormat="1" ht="17.25" hidden="1">
      <c r="A332" s="31" t="s">
        <v>25</v>
      </c>
      <c r="B332" s="58">
        <v>2</v>
      </c>
      <c r="C332" s="58" t="s">
        <v>1</v>
      </c>
      <c r="D332" s="59" t="s">
        <v>34</v>
      </c>
      <c r="E332" s="346"/>
      <c r="F332" s="378"/>
      <c r="G332" s="12">
        <v>1</v>
      </c>
      <c r="H332" s="12">
        <v>6</v>
      </c>
      <c r="I332" s="12">
        <v>3</v>
      </c>
      <c r="J332" s="12">
        <v>0</v>
      </c>
      <c r="K332" s="379">
        <v>0</v>
      </c>
      <c r="L332" s="366">
        <f t="shared" si="15"/>
        <v>10</v>
      </c>
      <c r="M332" s="11">
        <v>16</v>
      </c>
      <c r="N332" s="13">
        <f t="shared" si="16"/>
        <v>0.625</v>
      </c>
      <c r="O332" s="254">
        <f t="shared" si="17"/>
        <v>3.8</v>
      </c>
    </row>
    <row r="333" spans="1:15" s="4" customFormat="1" ht="17.25" hidden="1">
      <c r="A333" s="31" t="s">
        <v>25</v>
      </c>
      <c r="B333" s="58">
        <v>2</v>
      </c>
      <c r="C333" s="58" t="s">
        <v>6</v>
      </c>
      <c r="D333" s="59" t="s">
        <v>33</v>
      </c>
      <c r="E333" s="346"/>
      <c r="F333" s="378"/>
      <c r="G333" s="12">
        <v>2</v>
      </c>
      <c r="H333" s="12">
        <v>1</v>
      </c>
      <c r="I333" s="12">
        <v>1</v>
      </c>
      <c r="J333" s="12">
        <v>0</v>
      </c>
      <c r="K333" s="379">
        <v>0</v>
      </c>
      <c r="L333" s="366">
        <f t="shared" si="15"/>
        <v>4</v>
      </c>
      <c r="M333" s="11">
        <v>16</v>
      </c>
      <c r="N333" s="13">
        <f t="shared" si="16"/>
        <v>0.25</v>
      </c>
      <c r="O333" s="254">
        <f t="shared" si="17"/>
        <v>4.25</v>
      </c>
    </row>
    <row r="334" spans="1:15" s="4" customFormat="1" hidden="1">
      <c r="A334" s="31" t="s">
        <v>25</v>
      </c>
      <c r="B334" s="58">
        <v>2</v>
      </c>
      <c r="C334" s="58" t="s">
        <v>7</v>
      </c>
      <c r="D334" s="24" t="s">
        <v>35</v>
      </c>
      <c r="E334" s="347"/>
      <c r="F334" s="380"/>
      <c r="G334" s="12">
        <v>1</v>
      </c>
      <c r="H334" s="12">
        <v>0</v>
      </c>
      <c r="I334" s="12">
        <v>2</v>
      </c>
      <c r="J334" s="12">
        <v>1</v>
      </c>
      <c r="K334" s="379">
        <v>0</v>
      </c>
      <c r="L334" s="366">
        <f t="shared" si="15"/>
        <v>4</v>
      </c>
      <c r="M334" s="11">
        <v>16</v>
      </c>
      <c r="N334" s="13">
        <f t="shared" si="16"/>
        <v>0.25</v>
      </c>
      <c r="O334" s="254">
        <f t="shared" si="17"/>
        <v>3.25</v>
      </c>
    </row>
    <row r="335" spans="1:15" s="4" customFormat="1" hidden="1">
      <c r="A335" s="31" t="s">
        <v>25</v>
      </c>
      <c r="B335" s="58">
        <v>2</v>
      </c>
      <c r="C335" s="58" t="s">
        <v>8</v>
      </c>
      <c r="D335" s="23" t="s">
        <v>36</v>
      </c>
      <c r="E335" s="81"/>
      <c r="F335" s="381"/>
      <c r="G335" s="12">
        <v>3</v>
      </c>
      <c r="H335" s="12">
        <v>5</v>
      </c>
      <c r="I335" s="12">
        <v>1</v>
      </c>
      <c r="J335" s="12">
        <v>1</v>
      </c>
      <c r="K335" s="379">
        <v>0</v>
      </c>
      <c r="L335" s="366">
        <f t="shared" si="15"/>
        <v>10</v>
      </c>
      <c r="M335" s="11">
        <v>16</v>
      </c>
      <c r="N335" s="13">
        <f t="shared" si="16"/>
        <v>0.625</v>
      </c>
      <c r="O335" s="254">
        <f t="shared" si="17"/>
        <v>4</v>
      </c>
    </row>
    <row r="336" spans="1:15" s="4" customFormat="1" ht="30" hidden="1">
      <c r="A336" s="31" t="s">
        <v>25</v>
      </c>
      <c r="B336" s="58">
        <v>2</v>
      </c>
      <c r="C336" s="58" t="s">
        <v>9</v>
      </c>
      <c r="D336" s="23" t="s">
        <v>44</v>
      </c>
      <c r="E336" s="81"/>
      <c r="F336" s="381"/>
      <c r="G336" s="12">
        <v>2</v>
      </c>
      <c r="H336" s="12">
        <v>7</v>
      </c>
      <c r="I336" s="12">
        <v>1</v>
      </c>
      <c r="J336" s="12">
        <v>0</v>
      </c>
      <c r="K336" s="379">
        <v>0</v>
      </c>
      <c r="L336" s="366">
        <f t="shared" si="15"/>
        <v>10</v>
      </c>
      <c r="M336" s="11">
        <v>16</v>
      </c>
      <c r="N336" s="13">
        <f t="shared" si="16"/>
        <v>0.625</v>
      </c>
      <c r="O336" s="254">
        <f t="shared" si="17"/>
        <v>4.0999999999999996</v>
      </c>
    </row>
    <row r="337" spans="1:15" s="4" customFormat="1" ht="30" hidden="1">
      <c r="A337" s="31" t="s">
        <v>25</v>
      </c>
      <c r="B337" s="58">
        <v>2</v>
      </c>
      <c r="C337" s="58" t="s">
        <v>10</v>
      </c>
      <c r="D337" s="23" t="s">
        <v>37</v>
      </c>
      <c r="E337" s="81"/>
      <c r="F337" s="381"/>
      <c r="G337" s="12">
        <v>1</v>
      </c>
      <c r="H337" s="12">
        <v>8</v>
      </c>
      <c r="I337" s="12">
        <v>1</v>
      </c>
      <c r="J337" s="12">
        <v>0</v>
      </c>
      <c r="K337" s="379">
        <v>0</v>
      </c>
      <c r="L337" s="366">
        <f t="shared" si="15"/>
        <v>10</v>
      </c>
      <c r="M337" s="11">
        <v>16</v>
      </c>
      <c r="N337" s="13">
        <f t="shared" si="16"/>
        <v>0.625</v>
      </c>
      <c r="O337" s="254">
        <f t="shared" si="17"/>
        <v>4</v>
      </c>
    </row>
    <row r="338" spans="1:15" s="4" customFormat="1" hidden="1">
      <c r="A338" s="31" t="s">
        <v>25</v>
      </c>
      <c r="B338" s="58">
        <v>2</v>
      </c>
      <c r="C338" s="58" t="s">
        <v>11</v>
      </c>
      <c r="D338" s="24" t="s">
        <v>39</v>
      </c>
      <c r="E338" s="347"/>
      <c r="F338" s="380"/>
      <c r="G338" s="12">
        <v>4</v>
      </c>
      <c r="H338" s="12">
        <v>4</v>
      </c>
      <c r="I338" s="12">
        <v>1</v>
      </c>
      <c r="J338" s="12">
        <v>1</v>
      </c>
      <c r="K338" s="379">
        <v>0</v>
      </c>
      <c r="L338" s="366">
        <f t="shared" si="15"/>
        <v>10</v>
      </c>
      <c r="M338" s="11">
        <v>16</v>
      </c>
      <c r="N338" s="13">
        <f t="shared" si="16"/>
        <v>0.625</v>
      </c>
      <c r="O338" s="254">
        <f t="shared" si="17"/>
        <v>4.0999999999999996</v>
      </c>
    </row>
    <row r="339" spans="1:15" s="4" customFormat="1" hidden="1">
      <c r="A339" s="31" t="s">
        <v>25</v>
      </c>
      <c r="B339" s="58">
        <v>2</v>
      </c>
      <c r="C339" s="58" t="s">
        <v>12</v>
      </c>
      <c r="D339" s="24" t="s">
        <v>38</v>
      </c>
      <c r="E339" s="347"/>
      <c r="F339" s="380"/>
      <c r="G339" s="12">
        <v>3</v>
      </c>
      <c r="H339" s="12">
        <v>4</v>
      </c>
      <c r="I339" s="12">
        <v>1</v>
      </c>
      <c r="J339" s="12">
        <v>1</v>
      </c>
      <c r="K339" s="379">
        <v>1</v>
      </c>
      <c r="L339" s="366">
        <f t="shared" si="15"/>
        <v>10</v>
      </c>
      <c r="M339" s="11">
        <v>16</v>
      </c>
      <c r="N339" s="13">
        <f t="shared" si="16"/>
        <v>0.625</v>
      </c>
      <c r="O339" s="254">
        <f t="shared" si="17"/>
        <v>3.7</v>
      </c>
    </row>
    <row r="340" spans="1:15" s="4" customFormat="1" hidden="1">
      <c r="A340" s="31" t="s">
        <v>25</v>
      </c>
      <c r="B340" s="58">
        <v>2</v>
      </c>
      <c r="C340" s="58" t="s">
        <v>13</v>
      </c>
      <c r="D340" s="23" t="s">
        <v>40</v>
      </c>
      <c r="E340" s="81"/>
      <c r="F340" s="381"/>
      <c r="G340" s="12">
        <v>3</v>
      </c>
      <c r="H340" s="12">
        <v>4</v>
      </c>
      <c r="I340" s="12">
        <v>1</v>
      </c>
      <c r="J340" s="12">
        <v>1</v>
      </c>
      <c r="K340" s="379">
        <v>0</v>
      </c>
      <c r="L340" s="366">
        <f t="shared" si="15"/>
        <v>9</v>
      </c>
      <c r="M340" s="11">
        <v>16</v>
      </c>
      <c r="N340" s="13">
        <f t="shared" si="16"/>
        <v>0.5625</v>
      </c>
      <c r="O340" s="254">
        <f t="shared" si="17"/>
        <v>4</v>
      </c>
    </row>
    <row r="341" spans="1:15" s="4" customFormat="1" hidden="1">
      <c r="A341" s="31" t="s">
        <v>25</v>
      </c>
      <c r="B341" s="58">
        <v>2</v>
      </c>
      <c r="C341" s="58" t="s">
        <v>15</v>
      </c>
      <c r="D341" s="24" t="s">
        <v>41</v>
      </c>
      <c r="E341" s="347"/>
      <c r="F341" s="380"/>
      <c r="G341" s="12">
        <v>3</v>
      </c>
      <c r="H341" s="12">
        <v>4</v>
      </c>
      <c r="I341" s="12">
        <v>1</v>
      </c>
      <c r="J341" s="12">
        <v>0</v>
      </c>
      <c r="K341" s="379">
        <v>2</v>
      </c>
      <c r="L341" s="366">
        <f t="shared" si="15"/>
        <v>10</v>
      </c>
      <c r="M341" s="11">
        <v>16</v>
      </c>
      <c r="N341" s="13">
        <f t="shared" si="16"/>
        <v>0.625</v>
      </c>
      <c r="O341" s="254">
        <f t="shared" si="17"/>
        <v>3.6</v>
      </c>
    </row>
    <row r="342" spans="1:15" s="4" customFormat="1" hidden="1">
      <c r="A342" s="31" t="s">
        <v>25</v>
      </c>
      <c r="B342" s="58">
        <v>2</v>
      </c>
      <c r="C342" s="58" t="s">
        <v>16</v>
      </c>
      <c r="D342" s="23" t="s">
        <v>43</v>
      </c>
      <c r="E342" s="347"/>
      <c r="F342" s="380"/>
      <c r="G342" s="12">
        <v>1</v>
      </c>
      <c r="H342" s="12">
        <v>3</v>
      </c>
      <c r="I342" s="12">
        <v>1</v>
      </c>
      <c r="J342" s="12">
        <v>0</v>
      </c>
      <c r="K342" s="379">
        <v>1</v>
      </c>
      <c r="L342" s="366">
        <f t="shared" si="15"/>
        <v>6</v>
      </c>
      <c r="M342" s="11">
        <v>16</v>
      </c>
      <c r="N342" s="13">
        <f t="shared" si="16"/>
        <v>0.375</v>
      </c>
      <c r="O342" s="254">
        <f t="shared" si="17"/>
        <v>3.5</v>
      </c>
    </row>
    <row r="343" spans="1:15" s="4" customFormat="1" hidden="1">
      <c r="A343" s="77" t="s">
        <v>25</v>
      </c>
      <c r="B343" s="78">
        <v>2</v>
      </c>
      <c r="C343" s="78" t="s">
        <v>17</v>
      </c>
      <c r="D343" s="40" t="s">
        <v>45</v>
      </c>
      <c r="E343" s="348"/>
      <c r="F343" s="381"/>
      <c r="G343" s="41">
        <v>6</v>
      </c>
      <c r="H343" s="41">
        <v>0</v>
      </c>
      <c r="I343" s="41">
        <v>3</v>
      </c>
      <c r="J343" s="41">
        <v>1</v>
      </c>
      <c r="K343" s="382">
        <v>0</v>
      </c>
      <c r="L343" s="367">
        <f t="shared" ref="L343:L406" si="19">SUM(G343:K343)</f>
        <v>10</v>
      </c>
      <c r="M343" s="66">
        <v>16</v>
      </c>
      <c r="N343" s="67">
        <f t="shared" ref="N343:N406" si="20">L343/M343</f>
        <v>0.625</v>
      </c>
      <c r="O343" s="254">
        <f t="shared" si="17"/>
        <v>4.0999999999999996</v>
      </c>
    </row>
    <row r="344" spans="1:15" s="4" customFormat="1" ht="15.75" hidden="1" thickBot="1">
      <c r="A344" s="71" t="s">
        <v>25</v>
      </c>
      <c r="B344" s="72">
        <v>2</v>
      </c>
      <c r="C344" s="72" t="s">
        <v>18</v>
      </c>
      <c r="D344" s="73" t="s">
        <v>46</v>
      </c>
      <c r="E344" s="349"/>
      <c r="F344" s="380"/>
      <c r="G344" s="41">
        <v>6</v>
      </c>
      <c r="H344" s="41">
        <v>1</v>
      </c>
      <c r="I344" s="41">
        <v>1</v>
      </c>
      <c r="J344" s="41">
        <v>1</v>
      </c>
      <c r="K344" s="382">
        <v>1</v>
      </c>
      <c r="L344" s="371">
        <f t="shared" si="19"/>
        <v>10</v>
      </c>
      <c r="M344" s="75">
        <v>16</v>
      </c>
      <c r="N344" s="76">
        <f t="shared" si="20"/>
        <v>0.625</v>
      </c>
      <c r="O344" s="254">
        <f t="shared" ref="O344:O407" si="21" xml:space="preserve"> (5*G344+4*H344+3*I344+2*J344+1*K344)/L344</f>
        <v>4</v>
      </c>
    </row>
    <row r="345" spans="1:15" s="4" customFormat="1" ht="17.25" hidden="1">
      <c r="A345" s="48" t="s">
        <v>25</v>
      </c>
      <c r="B345" s="60">
        <v>3</v>
      </c>
      <c r="C345" s="60" t="s">
        <v>0</v>
      </c>
      <c r="D345" s="61" t="s">
        <v>32</v>
      </c>
      <c r="E345" s="345" t="s">
        <v>42</v>
      </c>
      <c r="F345" s="378"/>
      <c r="G345" s="12">
        <v>0</v>
      </c>
      <c r="H345" s="12">
        <v>2</v>
      </c>
      <c r="I345" s="12">
        <v>5</v>
      </c>
      <c r="J345" s="12">
        <v>0</v>
      </c>
      <c r="K345" s="379">
        <v>0</v>
      </c>
      <c r="L345" s="365">
        <f t="shared" si="19"/>
        <v>7</v>
      </c>
      <c r="M345" s="8">
        <v>26</v>
      </c>
      <c r="N345" s="10">
        <f t="shared" si="20"/>
        <v>0.26923076923076922</v>
      </c>
      <c r="O345" s="254">
        <f t="shared" si="21"/>
        <v>3.2857142857142856</v>
      </c>
    </row>
    <row r="346" spans="1:15" s="4" customFormat="1" ht="17.25" hidden="1">
      <c r="A346" s="31" t="s">
        <v>25</v>
      </c>
      <c r="B346" s="58">
        <v>3</v>
      </c>
      <c r="C346" s="58" t="s">
        <v>1</v>
      </c>
      <c r="D346" s="59" t="s">
        <v>34</v>
      </c>
      <c r="E346" s="346"/>
      <c r="F346" s="378"/>
      <c r="G346" s="12">
        <v>3</v>
      </c>
      <c r="H346" s="12">
        <v>5</v>
      </c>
      <c r="I346" s="12">
        <v>4</v>
      </c>
      <c r="J346" s="12">
        <v>0</v>
      </c>
      <c r="K346" s="379">
        <v>0</v>
      </c>
      <c r="L346" s="366">
        <f t="shared" si="19"/>
        <v>12</v>
      </c>
      <c r="M346" s="11">
        <v>26</v>
      </c>
      <c r="N346" s="13">
        <f t="shared" si="20"/>
        <v>0.46153846153846156</v>
      </c>
      <c r="O346" s="254">
        <f t="shared" si="21"/>
        <v>3.9166666666666665</v>
      </c>
    </row>
    <row r="347" spans="1:15" s="4" customFormat="1" ht="17.25" hidden="1">
      <c r="A347" s="31" t="s">
        <v>25</v>
      </c>
      <c r="B347" s="58">
        <v>3</v>
      </c>
      <c r="C347" s="58" t="s">
        <v>6</v>
      </c>
      <c r="D347" s="59" t="s">
        <v>33</v>
      </c>
      <c r="E347" s="346"/>
      <c r="F347" s="378"/>
      <c r="G347" s="12">
        <v>2</v>
      </c>
      <c r="H347" s="12">
        <v>4</v>
      </c>
      <c r="I347" s="12">
        <v>5</v>
      </c>
      <c r="J347" s="12">
        <v>0</v>
      </c>
      <c r="K347" s="379">
        <v>1</v>
      </c>
      <c r="L347" s="366">
        <f t="shared" si="19"/>
        <v>12</v>
      </c>
      <c r="M347" s="11">
        <v>26</v>
      </c>
      <c r="N347" s="13">
        <f t="shared" si="20"/>
        <v>0.46153846153846156</v>
      </c>
      <c r="O347" s="254">
        <f t="shared" si="21"/>
        <v>3.5</v>
      </c>
    </row>
    <row r="348" spans="1:15" s="4" customFormat="1" hidden="1">
      <c r="A348" s="31" t="s">
        <v>25</v>
      </c>
      <c r="B348" s="58">
        <v>3</v>
      </c>
      <c r="C348" s="58" t="s">
        <v>7</v>
      </c>
      <c r="D348" s="24" t="s">
        <v>35</v>
      </c>
      <c r="E348" s="347"/>
      <c r="F348" s="380"/>
      <c r="G348" s="12">
        <v>1</v>
      </c>
      <c r="H348" s="12">
        <v>7</v>
      </c>
      <c r="I348" s="12">
        <v>4</v>
      </c>
      <c r="J348" s="12">
        <v>0</v>
      </c>
      <c r="K348" s="379">
        <v>0</v>
      </c>
      <c r="L348" s="366">
        <f t="shared" si="19"/>
        <v>12</v>
      </c>
      <c r="M348" s="11">
        <v>26</v>
      </c>
      <c r="N348" s="13">
        <f t="shared" si="20"/>
        <v>0.46153846153846156</v>
      </c>
      <c r="O348" s="254">
        <f t="shared" si="21"/>
        <v>3.75</v>
      </c>
    </row>
    <row r="349" spans="1:15" s="4" customFormat="1" hidden="1">
      <c r="A349" s="31" t="s">
        <v>25</v>
      </c>
      <c r="B349" s="58">
        <v>3</v>
      </c>
      <c r="C349" s="58" t="s">
        <v>8</v>
      </c>
      <c r="D349" s="23" t="s">
        <v>36</v>
      </c>
      <c r="E349" s="81"/>
      <c r="F349" s="381"/>
      <c r="G349" s="12">
        <v>0</v>
      </c>
      <c r="H349" s="12">
        <v>2</v>
      </c>
      <c r="I349" s="12">
        <v>8</v>
      </c>
      <c r="J349" s="12">
        <v>1</v>
      </c>
      <c r="K349" s="379">
        <v>0</v>
      </c>
      <c r="L349" s="366">
        <f t="shared" si="19"/>
        <v>11</v>
      </c>
      <c r="M349" s="11">
        <v>26</v>
      </c>
      <c r="N349" s="13">
        <f t="shared" si="20"/>
        <v>0.42307692307692307</v>
      </c>
      <c r="O349" s="254">
        <f t="shared" si="21"/>
        <v>3.0909090909090908</v>
      </c>
    </row>
    <row r="350" spans="1:15" s="4" customFormat="1" ht="30" hidden="1">
      <c r="A350" s="31" t="s">
        <v>25</v>
      </c>
      <c r="B350" s="58">
        <v>3</v>
      </c>
      <c r="C350" s="58" t="s">
        <v>9</v>
      </c>
      <c r="D350" s="23" t="s">
        <v>44</v>
      </c>
      <c r="E350" s="81"/>
      <c r="F350" s="381"/>
      <c r="G350" s="12">
        <v>2</v>
      </c>
      <c r="H350" s="12">
        <v>7</v>
      </c>
      <c r="I350" s="12">
        <v>3</v>
      </c>
      <c r="J350" s="12">
        <v>0</v>
      </c>
      <c r="K350" s="379">
        <v>0</v>
      </c>
      <c r="L350" s="366">
        <f t="shared" si="19"/>
        <v>12</v>
      </c>
      <c r="M350" s="11">
        <v>26</v>
      </c>
      <c r="N350" s="13">
        <f t="shared" si="20"/>
        <v>0.46153846153846156</v>
      </c>
      <c r="O350" s="254">
        <f t="shared" si="21"/>
        <v>3.9166666666666665</v>
      </c>
    </row>
    <row r="351" spans="1:15" s="4" customFormat="1" ht="30" hidden="1">
      <c r="A351" s="31" t="s">
        <v>25</v>
      </c>
      <c r="B351" s="58">
        <v>3</v>
      </c>
      <c r="C351" s="58" t="s">
        <v>10</v>
      </c>
      <c r="D351" s="23" t="s">
        <v>37</v>
      </c>
      <c r="E351" s="81"/>
      <c r="F351" s="381"/>
      <c r="G351" s="12">
        <v>3</v>
      </c>
      <c r="H351" s="12">
        <v>5</v>
      </c>
      <c r="I351" s="12">
        <v>4</v>
      </c>
      <c r="J351" s="12">
        <v>0</v>
      </c>
      <c r="K351" s="379">
        <v>0</v>
      </c>
      <c r="L351" s="366">
        <f t="shared" si="19"/>
        <v>12</v>
      </c>
      <c r="M351" s="11">
        <v>26</v>
      </c>
      <c r="N351" s="13">
        <f t="shared" si="20"/>
        <v>0.46153846153846156</v>
      </c>
      <c r="O351" s="254">
        <f t="shared" si="21"/>
        <v>3.9166666666666665</v>
      </c>
    </row>
    <row r="352" spans="1:15" s="4" customFormat="1" hidden="1">
      <c r="A352" s="31" t="s">
        <v>25</v>
      </c>
      <c r="B352" s="58">
        <v>3</v>
      </c>
      <c r="C352" s="58" t="s">
        <v>11</v>
      </c>
      <c r="D352" s="24" t="s">
        <v>39</v>
      </c>
      <c r="E352" s="347"/>
      <c r="F352" s="380"/>
      <c r="G352" s="12">
        <v>4</v>
      </c>
      <c r="H352" s="12">
        <v>4</v>
      </c>
      <c r="I352" s="12">
        <v>4</v>
      </c>
      <c r="J352" s="12">
        <v>0</v>
      </c>
      <c r="K352" s="379">
        <v>0</v>
      </c>
      <c r="L352" s="366">
        <f t="shared" si="19"/>
        <v>12</v>
      </c>
      <c r="M352" s="11">
        <v>26</v>
      </c>
      <c r="N352" s="13">
        <f t="shared" si="20"/>
        <v>0.46153846153846156</v>
      </c>
      <c r="O352" s="254">
        <f t="shared" si="21"/>
        <v>4</v>
      </c>
    </row>
    <row r="353" spans="1:15" s="4" customFormat="1" hidden="1">
      <c r="A353" s="31" t="s">
        <v>25</v>
      </c>
      <c r="B353" s="58">
        <v>3</v>
      </c>
      <c r="C353" s="58" t="s">
        <v>12</v>
      </c>
      <c r="D353" s="24" t="s">
        <v>38</v>
      </c>
      <c r="E353" s="347"/>
      <c r="F353" s="380"/>
      <c r="G353" s="12">
        <v>2</v>
      </c>
      <c r="H353" s="12">
        <v>6</v>
      </c>
      <c r="I353" s="12">
        <v>4</v>
      </c>
      <c r="J353" s="12">
        <v>0</v>
      </c>
      <c r="K353" s="379">
        <v>0</v>
      </c>
      <c r="L353" s="366">
        <f t="shared" si="19"/>
        <v>12</v>
      </c>
      <c r="M353" s="11">
        <v>26</v>
      </c>
      <c r="N353" s="13">
        <f t="shared" si="20"/>
        <v>0.46153846153846156</v>
      </c>
      <c r="O353" s="254">
        <f t="shared" si="21"/>
        <v>3.8333333333333335</v>
      </c>
    </row>
    <row r="354" spans="1:15" s="4" customFormat="1" hidden="1">
      <c r="A354" s="31" t="s">
        <v>25</v>
      </c>
      <c r="B354" s="58">
        <v>3</v>
      </c>
      <c r="C354" s="58" t="s">
        <v>13</v>
      </c>
      <c r="D354" s="23" t="s">
        <v>40</v>
      </c>
      <c r="E354" s="81"/>
      <c r="F354" s="381"/>
      <c r="G354" s="12">
        <v>3</v>
      </c>
      <c r="H354" s="12">
        <v>5</v>
      </c>
      <c r="I354" s="12">
        <v>4</v>
      </c>
      <c r="J354" s="12">
        <v>0</v>
      </c>
      <c r="K354" s="379">
        <v>0</v>
      </c>
      <c r="L354" s="366">
        <f t="shared" si="19"/>
        <v>12</v>
      </c>
      <c r="M354" s="11">
        <v>26</v>
      </c>
      <c r="N354" s="13">
        <f t="shared" si="20"/>
        <v>0.46153846153846156</v>
      </c>
      <c r="O354" s="254">
        <f t="shared" si="21"/>
        <v>3.9166666666666665</v>
      </c>
    </row>
    <row r="355" spans="1:15" s="4" customFormat="1" hidden="1">
      <c r="A355" s="31" t="s">
        <v>25</v>
      </c>
      <c r="B355" s="58">
        <v>3</v>
      </c>
      <c r="C355" s="58" t="s">
        <v>15</v>
      </c>
      <c r="D355" s="24" t="s">
        <v>41</v>
      </c>
      <c r="E355" s="347"/>
      <c r="F355" s="380"/>
      <c r="G355" s="12">
        <v>3</v>
      </c>
      <c r="H355" s="12">
        <v>3</v>
      </c>
      <c r="I355" s="12">
        <v>6</v>
      </c>
      <c r="J355" s="12">
        <v>0</v>
      </c>
      <c r="K355" s="379">
        <v>0</v>
      </c>
      <c r="L355" s="366">
        <f t="shared" si="19"/>
        <v>12</v>
      </c>
      <c r="M355" s="11">
        <v>26</v>
      </c>
      <c r="N355" s="13">
        <f t="shared" si="20"/>
        <v>0.46153846153846156</v>
      </c>
      <c r="O355" s="254">
        <f t="shared" si="21"/>
        <v>3.75</v>
      </c>
    </row>
    <row r="356" spans="1:15" s="4" customFormat="1" hidden="1">
      <c r="A356" s="31" t="s">
        <v>25</v>
      </c>
      <c r="B356" s="58">
        <v>3</v>
      </c>
      <c r="C356" s="58" t="s">
        <v>16</v>
      </c>
      <c r="D356" s="23" t="s">
        <v>43</v>
      </c>
      <c r="E356" s="347"/>
      <c r="F356" s="380"/>
      <c r="G356" s="12">
        <v>2</v>
      </c>
      <c r="H356" s="12">
        <v>3</v>
      </c>
      <c r="I356" s="12">
        <v>2</v>
      </c>
      <c r="J356" s="12">
        <v>1</v>
      </c>
      <c r="K356" s="379">
        <v>0</v>
      </c>
      <c r="L356" s="366">
        <f t="shared" si="19"/>
        <v>8</v>
      </c>
      <c r="M356" s="11">
        <v>26</v>
      </c>
      <c r="N356" s="13">
        <f t="shared" si="20"/>
        <v>0.30769230769230771</v>
      </c>
      <c r="O356" s="254">
        <f t="shared" si="21"/>
        <v>3.75</v>
      </c>
    </row>
    <row r="357" spans="1:15" s="4" customFormat="1" hidden="1">
      <c r="A357" s="77" t="s">
        <v>25</v>
      </c>
      <c r="B357" s="78">
        <v>3</v>
      </c>
      <c r="C357" s="78" t="s">
        <v>17</v>
      </c>
      <c r="D357" s="40" t="s">
        <v>45</v>
      </c>
      <c r="E357" s="348"/>
      <c r="F357" s="381"/>
      <c r="G357" s="41">
        <v>4</v>
      </c>
      <c r="H357" s="41">
        <v>0</v>
      </c>
      <c r="I357" s="41">
        <v>6</v>
      </c>
      <c r="J357" s="41">
        <v>1</v>
      </c>
      <c r="K357" s="382">
        <v>1</v>
      </c>
      <c r="L357" s="367">
        <f t="shared" si="19"/>
        <v>12</v>
      </c>
      <c r="M357" s="66">
        <v>26</v>
      </c>
      <c r="N357" s="67">
        <f t="shared" si="20"/>
        <v>0.46153846153846156</v>
      </c>
      <c r="O357" s="254">
        <f t="shared" si="21"/>
        <v>3.4166666666666665</v>
      </c>
    </row>
    <row r="358" spans="1:15" s="4" customFormat="1" ht="15.75" hidden="1" thickBot="1">
      <c r="A358" s="71" t="s">
        <v>25</v>
      </c>
      <c r="B358" s="72">
        <v>3</v>
      </c>
      <c r="C358" s="72" t="s">
        <v>18</v>
      </c>
      <c r="D358" s="73" t="s">
        <v>46</v>
      </c>
      <c r="E358" s="349"/>
      <c r="F358" s="380"/>
      <c r="G358" s="41">
        <v>6</v>
      </c>
      <c r="H358" s="41">
        <v>0</v>
      </c>
      <c r="I358" s="41">
        <v>3</v>
      </c>
      <c r="J358" s="41">
        <v>1</v>
      </c>
      <c r="K358" s="382">
        <v>2</v>
      </c>
      <c r="L358" s="371">
        <f t="shared" si="19"/>
        <v>12</v>
      </c>
      <c r="M358" s="75">
        <v>26</v>
      </c>
      <c r="N358" s="76">
        <f t="shared" si="20"/>
        <v>0.46153846153846156</v>
      </c>
      <c r="O358" s="254">
        <f t="shared" si="21"/>
        <v>3.5833333333333335</v>
      </c>
    </row>
    <row r="359" spans="1:15" s="4" customFormat="1" ht="17.25" hidden="1">
      <c r="A359" s="48" t="s">
        <v>25</v>
      </c>
      <c r="B359" s="60">
        <v>4</v>
      </c>
      <c r="C359" s="60" t="s">
        <v>0</v>
      </c>
      <c r="D359" s="61" t="s">
        <v>32</v>
      </c>
      <c r="E359" s="345" t="s">
        <v>42</v>
      </c>
      <c r="F359" s="378"/>
      <c r="G359" s="12">
        <v>0</v>
      </c>
      <c r="H359" s="12">
        <v>2</v>
      </c>
      <c r="I359" s="12">
        <v>3</v>
      </c>
      <c r="J359" s="12">
        <v>0</v>
      </c>
      <c r="K359" s="379">
        <v>0</v>
      </c>
      <c r="L359" s="365">
        <f t="shared" si="19"/>
        <v>5</v>
      </c>
      <c r="M359" s="8">
        <v>18</v>
      </c>
      <c r="N359" s="10">
        <f t="shared" si="20"/>
        <v>0.27777777777777779</v>
      </c>
      <c r="O359" s="254">
        <f t="shared" si="21"/>
        <v>3.4</v>
      </c>
    </row>
    <row r="360" spans="1:15" s="4" customFormat="1" ht="17.25" hidden="1">
      <c r="A360" s="31" t="s">
        <v>25</v>
      </c>
      <c r="B360" s="58">
        <v>4</v>
      </c>
      <c r="C360" s="58" t="s">
        <v>1</v>
      </c>
      <c r="D360" s="59" t="s">
        <v>34</v>
      </c>
      <c r="E360" s="346"/>
      <c r="F360" s="378"/>
      <c r="G360" s="12">
        <v>0</v>
      </c>
      <c r="H360" s="12">
        <v>4</v>
      </c>
      <c r="I360" s="12">
        <v>4</v>
      </c>
      <c r="J360" s="12">
        <v>1</v>
      </c>
      <c r="K360" s="379">
        <v>0</v>
      </c>
      <c r="L360" s="366">
        <f t="shared" si="19"/>
        <v>9</v>
      </c>
      <c r="M360" s="11">
        <v>18</v>
      </c>
      <c r="N360" s="13">
        <f t="shared" si="20"/>
        <v>0.5</v>
      </c>
      <c r="O360" s="254">
        <f t="shared" si="21"/>
        <v>3.3333333333333335</v>
      </c>
    </row>
    <row r="361" spans="1:15" s="4" customFormat="1" ht="17.25" hidden="1">
      <c r="A361" s="31" t="s">
        <v>25</v>
      </c>
      <c r="B361" s="58">
        <v>4</v>
      </c>
      <c r="C361" s="58" t="s">
        <v>6</v>
      </c>
      <c r="D361" s="59" t="s">
        <v>33</v>
      </c>
      <c r="E361" s="346"/>
      <c r="F361" s="378"/>
      <c r="G361" s="12">
        <v>2</v>
      </c>
      <c r="H361" s="12">
        <v>5</v>
      </c>
      <c r="I361" s="12">
        <v>2</v>
      </c>
      <c r="J361" s="12">
        <v>0</v>
      </c>
      <c r="K361" s="379">
        <v>0</v>
      </c>
      <c r="L361" s="366">
        <f t="shared" si="19"/>
        <v>9</v>
      </c>
      <c r="M361" s="11">
        <v>18</v>
      </c>
      <c r="N361" s="13">
        <f t="shared" si="20"/>
        <v>0.5</v>
      </c>
      <c r="O361" s="254">
        <f t="shared" si="21"/>
        <v>4</v>
      </c>
    </row>
    <row r="362" spans="1:15" s="4" customFormat="1" hidden="1">
      <c r="A362" s="31" t="s">
        <v>25</v>
      </c>
      <c r="B362" s="58">
        <v>4</v>
      </c>
      <c r="C362" s="58" t="s">
        <v>7</v>
      </c>
      <c r="D362" s="24" t="s">
        <v>35</v>
      </c>
      <c r="E362" s="347"/>
      <c r="F362" s="380"/>
      <c r="G362" s="12">
        <v>0</v>
      </c>
      <c r="H362" s="12">
        <v>5</v>
      </c>
      <c r="I362" s="12">
        <v>3</v>
      </c>
      <c r="J362" s="12">
        <v>2</v>
      </c>
      <c r="K362" s="379">
        <v>0</v>
      </c>
      <c r="L362" s="366">
        <f t="shared" si="19"/>
        <v>10</v>
      </c>
      <c r="M362" s="11">
        <v>18</v>
      </c>
      <c r="N362" s="13">
        <f t="shared" si="20"/>
        <v>0.55555555555555558</v>
      </c>
      <c r="O362" s="254">
        <f t="shared" si="21"/>
        <v>3.3</v>
      </c>
    </row>
    <row r="363" spans="1:15" s="4" customFormat="1" hidden="1">
      <c r="A363" s="31" t="s">
        <v>25</v>
      </c>
      <c r="B363" s="58">
        <v>4</v>
      </c>
      <c r="C363" s="58" t="s">
        <v>8</v>
      </c>
      <c r="D363" s="23" t="s">
        <v>36</v>
      </c>
      <c r="E363" s="81"/>
      <c r="F363" s="381"/>
      <c r="G363" s="12">
        <v>0</v>
      </c>
      <c r="H363" s="12">
        <v>4</v>
      </c>
      <c r="I363" s="12">
        <v>4</v>
      </c>
      <c r="J363" s="12">
        <v>1</v>
      </c>
      <c r="K363" s="379">
        <v>0</v>
      </c>
      <c r="L363" s="366">
        <f t="shared" si="19"/>
        <v>9</v>
      </c>
      <c r="M363" s="11">
        <v>18</v>
      </c>
      <c r="N363" s="13">
        <f t="shared" si="20"/>
        <v>0.5</v>
      </c>
      <c r="O363" s="254">
        <f t="shared" si="21"/>
        <v>3.3333333333333335</v>
      </c>
    </row>
    <row r="364" spans="1:15" s="4" customFormat="1" ht="30" hidden="1">
      <c r="A364" s="31" t="s">
        <v>25</v>
      </c>
      <c r="B364" s="58">
        <v>4</v>
      </c>
      <c r="C364" s="58" t="s">
        <v>9</v>
      </c>
      <c r="D364" s="23" t="s">
        <v>44</v>
      </c>
      <c r="E364" s="81"/>
      <c r="F364" s="381"/>
      <c r="G364" s="12">
        <v>1</v>
      </c>
      <c r="H364" s="12">
        <v>7</v>
      </c>
      <c r="I364" s="12">
        <v>1</v>
      </c>
      <c r="J364" s="12">
        <v>0</v>
      </c>
      <c r="K364" s="379">
        <v>0</v>
      </c>
      <c r="L364" s="366">
        <f t="shared" si="19"/>
        <v>9</v>
      </c>
      <c r="M364" s="11">
        <v>18</v>
      </c>
      <c r="N364" s="13">
        <f t="shared" si="20"/>
        <v>0.5</v>
      </c>
      <c r="O364" s="254">
        <f t="shared" si="21"/>
        <v>4</v>
      </c>
    </row>
    <row r="365" spans="1:15" s="4" customFormat="1" ht="30" hidden="1">
      <c r="A365" s="31" t="s">
        <v>25</v>
      </c>
      <c r="B365" s="58">
        <v>4</v>
      </c>
      <c r="C365" s="58" t="s">
        <v>10</v>
      </c>
      <c r="D365" s="23" t="s">
        <v>37</v>
      </c>
      <c r="E365" s="81"/>
      <c r="F365" s="381"/>
      <c r="G365" s="12">
        <v>2</v>
      </c>
      <c r="H365" s="12">
        <v>6</v>
      </c>
      <c r="I365" s="12">
        <v>1</v>
      </c>
      <c r="J365" s="12">
        <v>0</v>
      </c>
      <c r="K365" s="379">
        <v>0</v>
      </c>
      <c r="L365" s="366">
        <f t="shared" si="19"/>
        <v>9</v>
      </c>
      <c r="M365" s="11">
        <v>18</v>
      </c>
      <c r="N365" s="13">
        <f t="shared" si="20"/>
        <v>0.5</v>
      </c>
      <c r="O365" s="254">
        <f t="shared" si="21"/>
        <v>4.1111111111111107</v>
      </c>
    </row>
    <row r="366" spans="1:15" s="4" customFormat="1" hidden="1">
      <c r="A366" s="31" t="s">
        <v>25</v>
      </c>
      <c r="B366" s="58">
        <v>4</v>
      </c>
      <c r="C366" s="58" t="s">
        <v>11</v>
      </c>
      <c r="D366" s="24" t="s">
        <v>39</v>
      </c>
      <c r="E366" s="347"/>
      <c r="F366" s="380"/>
      <c r="G366" s="12">
        <v>1</v>
      </c>
      <c r="H366" s="12">
        <v>4</v>
      </c>
      <c r="I366" s="12">
        <v>3</v>
      </c>
      <c r="J366" s="12">
        <v>1</v>
      </c>
      <c r="K366" s="379">
        <v>0</v>
      </c>
      <c r="L366" s="366">
        <f t="shared" si="19"/>
        <v>9</v>
      </c>
      <c r="M366" s="11">
        <v>18</v>
      </c>
      <c r="N366" s="13">
        <f t="shared" si="20"/>
        <v>0.5</v>
      </c>
      <c r="O366" s="254">
        <f t="shared" si="21"/>
        <v>3.5555555555555554</v>
      </c>
    </row>
    <row r="367" spans="1:15" s="4" customFormat="1" hidden="1">
      <c r="A367" s="31" t="s">
        <v>25</v>
      </c>
      <c r="B367" s="58">
        <v>4</v>
      </c>
      <c r="C367" s="58" t="s">
        <v>12</v>
      </c>
      <c r="D367" s="24" t="s">
        <v>38</v>
      </c>
      <c r="E367" s="347"/>
      <c r="F367" s="380"/>
      <c r="G367" s="12">
        <v>1</v>
      </c>
      <c r="H367" s="12">
        <v>4</v>
      </c>
      <c r="I367" s="12">
        <v>4</v>
      </c>
      <c r="J367" s="12">
        <v>0</v>
      </c>
      <c r="K367" s="379">
        <v>0</v>
      </c>
      <c r="L367" s="366">
        <f t="shared" si="19"/>
        <v>9</v>
      </c>
      <c r="M367" s="11">
        <v>18</v>
      </c>
      <c r="N367" s="13">
        <f t="shared" si="20"/>
        <v>0.5</v>
      </c>
      <c r="O367" s="254">
        <f t="shared" si="21"/>
        <v>3.6666666666666665</v>
      </c>
    </row>
    <row r="368" spans="1:15" s="4" customFormat="1" hidden="1">
      <c r="A368" s="31" t="s">
        <v>25</v>
      </c>
      <c r="B368" s="58">
        <v>4</v>
      </c>
      <c r="C368" s="58" t="s">
        <v>13</v>
      </c>
      <c r="D368" s="23" t="s">
        <v>40</v>
      </c>
      <c r="E368" s="81"/>
      <c r="F368" s="381"/>
      <c r="G368" s="12">
        <v>0</v>
      </c>
      <c r="H368" s="12">
        <v>5</v>
      </c>
      <c r="I368" s="12">
        <v>2</v>
      </c>
      <c r="J368" s="12">
        <v>2</v>
      </c>
      <c r="K368" s="379">
        <v>0</v>
      </c>
      <c r="L368" s="366">
        <f t="shared" si="19"/>
        <v>9</v>
      </c>
      <c r="M368" s="11">
        <v>18</v>
      </c>
      <c r="N368" s="13">
        <f t="shared" si="20"/>
        <v>0.5</v>
      </c>
      <c r="O368" s="254">
        <f t="shared" si="21"/>
        <v>3.3333333333333335</v>
      </c>
    </row>
    <row r="369" spans="1:15" s="4" customFormat="1" hidden="1">
      <c r="A369" s="31" t="s">
        <v>25</v>
      </c>
      <c r="B369" s="58">
        <v>4</v>
      </c>
      <c r="C369" s="58" t="s">
        <v>15</v>
      </c>
      <c r="D369" s="24" t="s">
        <v>41</v>
      </c>
      <c r="E369" s="347"/>
      <c r="F369" s="380"/>
      <c r="G369" s="12">
        <v>2</v>
      </c>
      <c r="H369" s="12">
        <v>2</v>
      </c>
      <c r="I369" s="12">
        <v>4</v>
      </c>
      <c r="J369" s="12">
        <v>1</v>
      </c>
      <c r="K369" s="379">
        <v>0</v>
      </c>
      <c r="L369" s="366">
        <f t="shared" si="19"/>
        <v>9</v>
      </c>
      <c r="M369" s="11">
        <v>18</v>
      </c>
      <c r="N369" s="13">
        <f t="shared" si="20"/>
        <v>0.5</v>
      </c>
      <c r="O369" s="254">
        <f t="shared" si="21"/>
        <v>3.5555555555555554</v>
      </c>
    </row>
    <row r="370" spans="1:15" s="4" customFormat="1" hidden="1">
      <c r="A370" s="31" t="s">
        <v>25</v>
      </c>
      <c r="B370" s="58">
        <v>4</v>
      </c>
      <c r="C370" s="58" t="s">
        <v>16</v>
      </c>
      <c r="D370" s="23" t="s">
        <v>43</v>
      </c>
      <c r="E370" s="347"/>
      <c r="F370" s="380"/>
      <c r="G370" s="12">
        <v>1</v>
      </c>
      <c r="H370" s="12">
        <v>2</v>
      </c>
      <c r="I370" s="12">
        <v>2</v>
      </c>
      <c r="J370" s="12">
        <v>0</v>
      </c>
      <c r="K370" s="379">
        <v>0</v>
      </c>
      <c r="L370" s="366">
        <f t="shared" si="19"/>
        <v>5</v>
      </c>
      <c r="M370" s="11">
        <v>18</v>
      </c>
      <c r="N370" s="13">
        <f t="shared" si="20"/>
        <v>0.27777777777777779</v>
      </c>
      <c r="O370" s="254">
        <f t="shared" si="21"/>
        <v>3.8</v>
      </c>
    </row>
    <row r="371" spans="1:15" s="4" customFormat="1" hidden="1">
      <c r="A371" s="77" t="s">
        <v>25</v>
      </c>
      <c r="B371" s="78">
        <v>4</v>
      </c>
      <c r="C371" s="78" t="s">
        <v>17</v>
      </c>
      <c r="D371" s="40" t="s">
        <v>45</v>
      </c>
      <c r="E371" s="348"/>
      <c r="F371" s="381"/>
      <c r="G371" s="41">
        <v>6</v>
      </c>
      <c r="H371" s="41">
        <v>0</v>
      </c>
      <c r="I371" s="41">
        <v>0</v>
      </c>
      <c r="J371" s="41">
        <v>3</v>
      </c>
      <c r="K371" s="382">
        <v>0</v>
      </c>
      <c r="L371" s="367">
        <f t="shared" si="19"/>
        <v>9</v>
      </c>
      <c r="M371" s="66">
        <v>18</v>
      </c>
      <c r="N371" s="67">
        <f t="shared" si="20"/>
        <v>0.5</v>
      </c>
      <c r="O371" s="254">
        <f t="shared" si="21"/>
        <v>4</v>
      </c>
    </row>
    <row r="372" spans="1:15" s="4" customFormat="1" ht="15.75" hidden="1" thickBot="1">
      <c r="A372" s="71" t="s">
        <v>25</v>
      </c>
      <c r="B372" s="72">
        <v>4</v>
      </c>
      <c r="C372" s="72" t="s">
        <v>18</v>
      </c>
      <c r="D372" s="73" t="s">
        <v>46</v>
      </c>
      <c r="E372" s="349"/>
      <c r="F372" s="380"/>
      <c r="G372" s="41">
        <v>5</v>
      </c>
      <c r="H372" s="41">
        <v>0</v>
      </c>
      <c r="I372" s="41">
        <v>0</v>
      </c>
      <c r="J372" s="41">
        <v>3</v>
      </c>
      <c r="K372" s="382">
        <v>1</v>
      </c>
      <c r="L372" s="371">
        <f t="shared" si="19"/>
        <v>9</v>
      </c>
      <c r="M372" s="75">
        <v>18</v>
      </c>
      <c r="N372" s="76">
        <f t="shared" si="20"/>
        <v>0.5</v>
      </c>
      <c r="O372" s="254">
        <f t="shared" si="21"/>
        <v>3.5555555555555554</v>
      </c>
    </row>
    <row r="373" spans="1:15" s="4" customFormat="1" ht="17.25" hidden="1">
      <c r="A373" s="48" t="s">
        <v>25</v>
      </c>
      <c r="B373" s="60">
        <v>5</v>
      </c>
      <c r="C373" s="60" t="s">
        <v>0</v>
      </c>
      <c r="D373" s="61" t="s">
        <v>32</v>
      </c>
      <c r="E373" s="345" t="s">
        <v>42</v>
      </c>
      <c r="F373" s="378"/>
      <c r="G373" s="12">
        <v>0</v>
      </c>
      <c r="H373" s="12">
        <v>3</v>
      </c>
      <c r="I373" s="12">
        <v>5</v>
      </c>
      <c r="J373" s="12">
        <v>0</v>
      </c>
      <c r="K373" s="379">
        <v>0</v>
      </c>
      <c r="L373" s="365">
        <f t="shared" si="19"/>
        <v>8</v>
      </c>
      <c r="M373" s="8">
        <v>22</v>
      </c>
      <c r="N373" s="10">
        <f t="shared" si="20"/>
        <v>0.36363636363636365</v>
      </c>
      <c r="O373" s="254">
        <f t="shared" si="21"/>
        <v>3.375</v>
      </c>
    </row>
    <row r="374" spans="1:15" s="4" customFormat="1" ht="17.25" hidden="1">
      <c r="A374" s="31" t="s">
        <v>25</v>
      </c>
      <c r="B374" s="58">
        <v>5</v>
      </c>
      <c r="C374" s="58" t="s">
        <v>1</v>
      </c>
      <c r="D374" s="59" t="s">
        <v>34</v>
      </c>
      <c r="E374" s="346"/>
      <c r="F374" s="378"/>
      <c r="G374" s="12">
        <v>1</v>
      </c>
      <c r="H374" s="12">
        <v>6</v>
      </c>
      <c r="I374" s="12">
        <v>4</v>
      </c>
      <c r="J374" s="12">
        <v>1</v>
      </c>
      <c r="K374" s="379">
        <v>0</v>
      </c>
      <c r="L374" s="366">
        <f t="shared" si="19"/>
        <v>12</v>
      </c>
      <c r="M374" s="11">
        <v>22</v>
      </c>
      <c r="N374" s="13">
        <f t="shared" si="20"/>
        <v>0.54545454545454541</v>
      </c>
      <c r="O374" s="254">
        <f t="shared" si="21"/>
        <v>3.5833333333333335</v>
      </c>
    </row>
    <row r="375" spans="1:15" s="4" customFormat="1" ht="17.25" hidden="1">
      <c r="A375" s="31" t="s">
        <v>25</v>
      </c>
      <c r="B375" s="58">
        <v>5</v>
      </c>
      <c r="C375" s="58" t="s">
        <v>6</v>
      </c>
      <c r="D375" s="59" t="s">
        <v>33</v>
      </c>
      <c r="E375" s="346"/>
      <c r="F375" s="378"/>
      <c r="G375" s="12">
        <v>2</v>
      </c>
      <c r="H375" s="12">
        <v>5</v>
      </c>
      <c r="I375" s="12">
        <v>4</v>
      </c>
      <c r="J375" s="12">
        <v>1</v>
      </c>
      <c r="K375" s="379">
        <v>0</v>
      </c>
      <c r="L375" s="366">
        <f t="shared" si="19"/>
        <v>12</v>
      </c>
      <c r="M375" s="11">
        <v>22</v>
      </c>
      <c r="N375" s="13">
        <f t="shared" si="20"/>
        <v>0.54545454545454541</v>
      </c>
      <c r="O375" s="254">
        <f t="shared" si="21"/>
        <v>3.6666666666666665</v>
      </c>
    </row>
    <row r="376" spans="1:15" s="4" customFormat="1" hidden="1">
      <c r="A376" s="31" t="s">
        <v>25</v>
      </c>
      <c r="B376" s="58">
        <v>5</v>
      </c>
      <c r="C376" s="58" t="s">
        <v>7</v>
      </c>
      <c r="D376" s="24" t="s">
        <v>35</v>
      </c>
      <c r="E376" s="347"/>
      <c r="F376" s="380"/>
      <c r="G376" s="12">
        <v>0</v>
      </c>
      <c r="H376" s="12">
        <v>5</v>
      </c>
      <c r="I376" s="12">
        <v>5</v>
      </c>
      <c r="J376" s="12">
        <v>1</v>
      </c>
      <c r="K376" s="379">
        <v>1</v>
      </c>
      <c r="L376" s="366">
        <f t="shared" si="19"/>
        <v>12</v>
      </c>
      <c r="M376" s="11">
        <v>22</v>
      </c>
      <c r="N376" s="13">
        <f t="shared" si="20"/>
        <v>0.54545454545454541</v>
      </c>
      <c r="O376" s="254">
        <f t="shared" si="21"/>
        <v>3.1666666666666665</v>
      </c>
    </row>
    <row r="377" spans="1:15" s="4" customFormat="1" hidden="1">
      <c r="A377" s="31" t="s">
        <v>25</v>
      </c>
      <c r="B377" s="58">
        <v>5</v>
      </c>
      <c r="C377" s="58" t="s">
        <v>8</v>
      </c>
      <c r="D377" s="23" t="s">
        <v>36</v>
      </c>
      <c r="E377" s="81"/>
      <c r="F377" s="381"/>
      <c r="G377" s="12">
        <v>0</v>
      </c>
      <c r="H377" s="12">
        <v>3</v>
      </c>
      <c r="I377" s="12">
        <v>5</v>
      </c>
      <c r="J377" s="12">
        <v>1</v>
      </c>
      <c r="K377" s="379">
        <v>0</v>
      </c>
      <c r="L377" s="366">
        <f t="shared" si="19"/>
        <v>9</v>
      </c>
      <c r="M377" s="11">
        <v>22</v>
      </c>
      <c r="N377" s="13">
        <f t="shared" si="20"/>
        <v>0.40909090909090912</v>
      </c>
      <c r="O377" s="254">
        <f t="shared" si="21"/>
        <v>3.2222222222222223</v>
      </c>
    </row>
    <row r="378" spans="1:15" s="4" customFormat="1" ht="30" hidden="1">
      <c r="A378" s="31" t="s">
        <v>25</v>
      </c>
      <c r="B378" s="58">
        <v>5</v>
      </c>
      <c r="C378" s="58" t="s">
        <v>9</v>
      </c>
      <c r="D378" s="23" t="s">
        <v>44</v>
      </c>
      <c r="E378" s="81"/>
      <c r="F378" s="381"/>
      <c r="G378" s="12">
        <v>1</v>
      </c>
      <c r="H378" s="12">
        <v>6</v>
      </c>
      <c r="I378" s="12">
        <v>4</v>
      </c>
      <c r="J378" s="12">
        <v>1</v>
      </c>
      <c r="K378" s="379">
        <v>0</v>
      </c>
      <c r="L378" s="366">
        <f t="shared" si="19"/>
        <v>12</v>
      </c>
      <c r="M378" s="11">
        <v>22</v>
      </c>
      <c r="N378" s="13">
        <f t="shared" si="20"/>
        <v>0.54545454545454541</v>
      </c>
      <c r="O378" s="254">
        <f t="shared" si="21"/>
        <v>3.5833333333333335</v>
      </c>
    </row>
    <row r="379" spans="1:15" s="4" customFormat="1" ht="30" hidden="1">
      <c r="A379" s="31" t="s">
        <v>25</v>
      </c>
      <c r="B379" s="58">
        <v>5</v>
      </c>
      <c r="C379" s="58" t="s">
        <v>10</v>
      </c>
      <c r="D379" s="23" t="s">
        <v>37</v>
      </c>
      <c r="E379" s="81"/>
      <c r="F379" s="381"/>
      <c r="G379" s="12">
        <v>2</v>
      </c>
      <c r="H379" s="12">
        <v>6</v>
      </c>
      <c r="I379" s="12">
        <v>3</v>
      </c>
      <c r="J379" s="12">
        <v>0</v>
      </c>
      <c r="K379" s="379">
        <v>1</v>
      </c>
      <c r="L379" s="366">
        <f t="shared" si="19"/>
        <v>12</v>
      </c>
      <c r="M379" s="11">
        <v>22</v>
      </c>
      <c r="N379" s="13">
        <f t="shared" si="20"/>
        <v>0.54545454545454541</v>
      </c>
      <c r="O379" s="254">
        <f t="shared" si="21"/>
        <v>3.6666666666666665</v>
      </c>
    </row>
    <row r="380" spans="1:15" s="4" customFormat="1" hidden="1">
      <c r="A380" s="31" t="s">
        <v>25</v>
      </c>
      <c r="B380" s="58">
        <v>5</v>
      </c>
      <c r="C380" s="58" t="s">
        <v>11</v>
      </c>
      <c r="D380" s="24" t="s">
        <v>39</v>
      </c>
      <c r="E380" s="347"/>
      <c r="F380" s="380"/>
      <c r="G380" s="12">
        <v>1</v>
      </c>
      <c r="H380" s="12">
        <v>4</v>
      </c>
      <c r="I380" s="12">
        <v>5</v>
      </c>
      <c r="J380" s="12">
        <v>2</v>
      </c>
      <c r="K380" s="379">
        <v>0</v>
      </c>
      <c r="L380" s="366">
        <f t="shared" si="19"/>
        <v>12</v>
      </c>
      <c r="M380" s="11">
        <v>22</v>
      </c>
      <c r="N380" s="13">
        <f t="shared" si="20"/>
        <v>0.54545454545454541</v>
      </c>
      <c r="O380" s="254">
        <f t="shared" si="21"/>
        <v>3.3333333333333335</v>
      </c>
    </row>
    <row r="381" spans="1:15" s="4" customFormat="1" hidden="1">
      <c r="A381" s="31" t="s">
        <v>25</v>
      </c>
      <c r="B381" s="58">
        <v>5</v>
      </c>
      <c r="C381" s="58" t="s">
        <v>12</v>
      </c>
      <c r="D381" s="24" t="s">
        <v>38</v>
      </c>
      <c r="E381" s="347"/>
      <c r="F381" s="380"/>
      <c r="G381" s="12">
        <v>1</v>
      </c>
      <c r="H381" s="12">
        <v>2</v>
      </c>
      <c r="I381" s="12">
        <v>8</v>
      </c>
      <c r="J381" s="12">
        <v>0</v>
      </c>
      <c r="K381" s="379">
        <v>1</v>
      </c>
      <c r="L381" s="366">
        <f t="shared" si="19"/>
        <v>12</v>
      </c>
      <c r="M381" s="11">
        <v>22</v>
      </c>
      <c r="N381" s="13">
        <f t="shared" si="20"/>
        <v>0.54545454545454541</v>
      </c>
      <c r="O381" s="254">
        <f t="shared" si="21"/>
        <v>3.1666666666666665</v>
      </c>
    </row>
    <row r="382" spans="1:15" s="4" customFormat="1" hidden="1">
      <c r="A382" s="31" t="s">
        <v>25</v>
      </c>
      <c r="B382" s="58">
        <v>5</v>
      </c>
      <c r="C382" s="58" t="s">
        <v>13</v>
      </c>
      <c r="D382" s="23" t="s">
        <v>40</v>
      </c>
      <c r="E382" s="81"/>
      <c r="F382" s="381"/>
      <c r="G382" s="12">
        <v>0</v>
      </c>
      <c r="H382" s="12">
        <v>3</v>
      </c>
      <c r="I382" s="12">
        <v>8</v>
      </c>
      <c r="J382" s="12">
        <v>0</v>
      </c>
      <c r="K382" s="379">
        <v>1</v>
      </c>
      <c r="L382" s="366">
        <f t="shared" si="19"/>
        <v>12</v>
      </c>
      <c r="M382" s="11">
        <v>22</v>
      </c>
      <c r="N382" s="13">
        <f t="shared" si="20"/>
        <v>0.54545454545454541</v>
      </c>
      <c r="O382" s="254">
        <f t="shared" si="21"/>
        <v>3.0833333333333335</v>
      </c>
    </row>
    <row r="383" spans="1:15" s="4" customFormat="1" hidden="1">
      <c r="A383" s="31" t="s">
        <v>25</v>
      </c>
      <c r="B383" s="58">
        <v>5</v>
      </c>
      <c r="C383" s="58" t="s">
        <v>15</v>
      </c>
      <c r="D383" s="24" t="s">
        <v>41</v>
      </c>
      <c r="E383" s="347"/>
      <c r="F383" s="380"/>
      <c r="G383" s="12">
        <v>1</v>
      </c>
      <c r="H383" s="12">
        <v>2</v>
      </c>
      <c r="I383" s="12">
        <v>7</v>
      </c>
      <c r="J383" s="12">
        <v>2</v>
      </c>
      <c r="K383" s="379">
        <v>0</v>
      </c>
      <c r="L383" s="366">
        <f t="shared" si="19"/>
        <v>12</v>
      </c>
      <c r="M383" s="11">
        <v>22</v>
      </c>
      <c r="N383" s="13">
        <f t="shared" si="20"/>
        <v>0.54545454545454541</v>
      </c>
      <c r="O383" s="254">
        <f t="shared" si="21"/>
        <v>3.1666666666666665</v>
      </c>
    </row>
    <row r="384" spans="1:15" s="4" customFormat="1" hidden="1">
      <c r="A384" s="31" t="s">
        <v>25</v>
      </c>
      <c r="B384" s="58">
        <v>5</v>
      </c>
      <c r="C384" s="58" t="s">
        <v>16</v>
      </c>
      <c r="D384" s="23" t="s">
        <v>43</v>
      </c>
      <c r="E384" s="347"/>
      <c r="F384" s="380"/>
      <c r="G384" s="12">
        <v>0</v>
      </c>
      <c r="H384" s="12">
        <v>2</v>
      </c>
      <c r="I384" s="12">
        <v>1</v>
      </c>
      <c r="J384" s="12">
        <v>2</v>
      </c>
      <c r="K384" s="379">
        <v>0</v>
      </c>
      <c r="L384" s="366">
        <f t="shared" si="19"/>
        <v>5</v>
      </c>
      <c r="M384" s="11">
        <v>22</v>
      </c>
      <c r="N384" s="13">
        <f t="shared" si="20"/>
        <v>0.22727272727272727</v>
      </c>
      <c r="O384" s="254">
        <f t="shared" si="21"/>
        <v>3</v>
      </c>
    </row>
    <row r="385" spans="1:15" s="4" customFormat="1" hidden="1">
      <c r="A385" s="77" t="s">
        <v>25</v>
      </c>
      <c r="B385" s="78">
        <v>5</v>
      </c>
      <c r="C385" s="78" t="s">
        <v>17</v>
      </c>
      <c r="D385" s="40" t="s">
        <v>45</v>
      </c>
      <c r="E385" s="348"/>
      <c r="F385" s="381"/>
      <c r="G385" s="41">
        <v>3</v>
      </c>
      <c r="H385" s="41">
        <v>0</v>
      </c>
      <c r="I385" s="41">
        <v>4</v>
      </c>
      <c r="J385" s="41">
        <v>3</v>
      </c>
      <c r="K385" s="382">
        <v>2</v>
      </c>
      <c r="L385" s="367">
        <f t="shared" si="19"/>
        <v>12</v>
      </c>
      <c r="M385" s="66">
        <v>22</v>
      </c>
      <c r="N385" s="67">
        <f t="shared" si="20"/>
        <v>0.54545454545454541</v>
      </c>
      <c r="O385" s="254">
        <f t="shared" si="21"/>
        <v>2.9166666666666665</v>
      </c>
    </row>
    <row r="386" spans="1:15" s="4" customFormat="1" ht="15.75" hidden="1" thickBot="1">
      <c r="A386" s="71" t="s">
        <v>25</v>
      </c>
      <c r="B386" s="72">
        <v>5</v>
      </c>
      <c r="C386" s="72" t="s">
        <v>18</v>
      </c>
      <c r="D386" s="73" t="s">
        <v>46</v>
      </c>
      <c r="E386" s="349"/>
      <c r="F386" s="380"/>
      <c r="G386" s="41">
        <v>3</v>
      </c>
      <c r="H386" s="41">
        <v>0</v>
      </c>
      <c r="I386" s="41">
        <v>2</v>
      </c>
      <c r="J386" s="41">
        <v>4</v>
      </c>
      <c r="K386" s="382">
        <v>3</v>
      </c>
      <c r="L386" s="371">
        <f t="shared" si="19"/>
        <v>12</v>
      </c>
      <c r="M386" s="75">
        <v>22</v>
      </c>
      <c r="N386" s="76">
        <f t="shared" si="20"/>
        <v>0.54545454545454541</v>
      </c>
      <c r="O386" s="254">
        <f t="shared" si="21"/>
        <v>2.6666666666666665</v>
      </c>
    </row>
    <row r="387" spans="1:15" s="4" customFormat="1" ht="17.25" hidden="1">
      <c r="A387" s="48" t="s">
        <v>25</v>
      </c>
      <c r="B387" s="60">
        <v>6</v>
      </c>
      <c r="C387" s="60" t="s">
        <v>0</v>
      </c>
      <c r="D387" s="61" t="s">
        <v>32</v>
      </c>
      <c r="E387" s="345" t="s">
        <v>42</v>
      </c>
      <c r="F387" s="378"/>
      <c r="G387" s="12">
        <v>2</v>
      </c>
      <c r="H387" s="12">
        <v>10</v>
      </c>
      <c r="I387" s="12">
        <v>8</v>
      </c>
      <c r="J387" s="12">
        <v>0</v>
      </c>
      <c r="K387" s="379">
        <v>0</v>
      </c>
      <c r="L387" s="365">
        <f t="shared" si="19"/>
        <v>20</v>
      </c>
      <c r="M387" s="8">
        <v>44</v>
      </c>
      <c r="N387" s="10">
        <f t="shared" si="20"/>
        <v>0.45454545454545453</v>
      </c>
      <c r="O387" s="254">
        <f t="shared" si="21"/>
        <v>3.7</v>
      </c>
    </row>
    <row r="388" spans="1:15" s="4" customFormat="1" ht="17.25" hidden="1">
      <c r="A388" s="31" t="s">
        <v>25</v>
      </c>
      <c r="B388" s="58">
        <v>6</v>
      </c>
      <c r="C388" s="58" t="s">
        <v>1</v>
      </c>
      <c r="D388" s="59" t="s">
        <v>34</v>
      </c>
      <c r="E388" s="346"/>
      <c r="F388" s="378"/>
      <c r="G388" s="12">
        <v>3</v>
      </c>
      <c r="H388" s="12">
        <v>17</v>
      </c>
      <c r="I388" s="12">
        <v>8</v>
      </c>
      <c r="J388" s="12">
        <v>1</v>
      </c>
      <c r="K388" s="379">
        <v>0</v>
      </c>
      <c r="L388" s="366">
        <f t="shared" si="19"/>
        <v>29</v>
      </c>
      <c r="M388" s="11">
        <v>44</v>
      </c>
      <c r="N388" s="13">
        <f t="shared" si="20"/>
        <v>0.65909090909090906</v>
      </c>
      <c r="O388" s="254">
        <f t="shared" si="21"/>
        <v>3.7586206896551726</v>
      </c>
    </row>
    <row r="389" spans="1:15" s="4" customFormat="1" ht="17.25" hidden="1">
      <c r="A389" s="31" t="s">
        <v>25</v>
      </c>
      <c r="B389" s="58">
        <v>6</v>
      </c>
      <c r="C389" s="58" t="s">
        <v>6</v>
      </c>
      <c r="D389" s="59" t="s">
        <v>33</v>
      </c>
      <c r="E389" s="346"/>
      <c r="F389" s="378"/>
      <c r="G389" s="12">
        <v>7</v>
      </c>
      <c r="H389" s="12">
        <v>18</v>
      </c>
      <c r="I389" s="12">
        <v>3</v>
      </c>
      <c r="J389" s="12">
        <v>2</v>
      </c>
      <c r="K389" s="379">
        <v>0</v>
      </c>
      <c r="L389" s="366">
        <f t="shared" si="19"/>
        <v>30</v>
      </c>
      <c r="M389" s="11">
        <v>44</v>
      </c>
      <c r="N389" s="13">
        <f t="shared" si="20"/>
        <v>0.68181818181818177</v>
      </c>
      <c r="O389" s="254">
        <f t="shared" si="21"/>
        <v>4</v>
      </c>
    </row>
    <row r="390" spans="1:15" s="4" customFormat="1" hidden="1">
      <c r="A390" s="31" t="s">
        <v>25</v>
      </c>
      <c r="B390" s="58">
        <v>6</v>
      </c>
      <c r="C390" s="58" t="s">
        <v>7</v>
      </c>
      <c r="D390" s="24" t="s">
        <v>35</v>
      </c>
      <c r="E390" s="347"/>
      <c r="F390" s="380"/>
      <c r="G390" s="12">
        <v>5</v>
      </c>
      <c r="H390" s="12">
        <v>21</v>
      </c>
      <c r="I390" s="12">
        <v>4</v>
      </c>
      <c r="J390" s="12">
        <v>0</v>
      </c>
      <c r="K390" s="379">
        <v>0</v>
      </c>
      <c r="L390" s="366">
        <f t="shared" si="19"/>
        <v>30</v>
      </c>
      <c r="M390" s="11">
        <v>44</v>
      </c>
      <c r="N390" s="13">
        <f t="shared" si="20"/>
        <v>0.68181818181818177</v>
      </c>
      <c r="O390" s="254">
        <f t="shared" si="21"/>
        <v>4.0333333333333332</v>
      </c>
    </row>
    <row r="391" spans="1:15" s="4" customFormat="1" hidden="1">
      <c r="A391" s="31" t="s">
        <v>25</v>
      </c>
      <c r="B391" s="58">
        <v>6</v>
      </c>
      <c r="C391" s="58" t="s">
        <v>8</v>
      </c>
      <c r="D391" s="23" t="s">
        <v>36</v>
      </c>
      <c r="E391" s="81"/>
      <c r="F391" s="381"/>
      <c r="G391" s="12">
        <v>3</v>
      </c>
      <c r="H391" s="12">
        <v>17</v>
      </c>
      <c r="I391" s="12">
        <v>6</v>
      </c>
      <c r="J391" s="12">
        <v>1</v>
      </c>
      <c r="K391" s="379">
        <v>0</v>
      </c>
      <c r="L391" s="366">
        <f t="shared" si="19"/>
        <v>27</v>
      </c>
      <c r="M391" s="11">
        <v>44</v>
      </c>
      <c r="N391" s="13">
        <f t="shared" si="20"/>
        <v>0.61363636363636365</v>
      </c>
      <c r="O391" s="254">
        <f t="shared" si="21"/>
        <v>3.8148148148148149</v>
      </c>
    </row>
    <row r="392" spans="1:15" s="4" customFormat="1" ht="30" hidden="1">
      <c r="A392" s="31" t="s">
        <v>25</v>
      </c>
      <c r="B392" s="58">
        <v>6</v>
      </c>
      <c r="C392" s="58" t="s">
        <v>9</v>
      </c>
      <c r="D392" s="23" t="s">
        <v>44</v>
      </c>
      <c r="E392" s="81"/>
      <c r="F392" s="381"/>
      <c r="G392" s="12">
        <v>8</v>
      </c>
      <c r="H392" s="12">
        <v>18</v>
      </c>
      <c r="I392" s="12">
        <v>3</v>
      </c>
      <c r="J392" s="12">
        <v>1</v>
      </c>
      <c r="K392" s="379">
        <v>0</v>
      </c>
      <c r="L392" s="366">
        <f t="shared" si="19"/>
        <v>30</v>
      </c>
      <c r="M392" s="11">
        <v>44</v>
      </c>
      <c r="N392" s="13">
        <f t="shared" si="20"/>
        <v>0.68181818181818177</v>
      </c>
      <c r="O392" s="254">
        <f t="shared" si="21"/>
        <v>4.0999999999999996</v>
      </c>
    </row>
    <row r="393" spans="1:15" s="4" customFormat="1" ht="30" hidden="1">
      <c r="A393" s="31" t="s">
        <v>25</v>
      </c>
      <c r="B393" s="58">
        <v>6</v>
      </c>
      <c r="C393" s="58" t="s">
        <v>10</v>
      </c>
      <c r="D393" s="23" t="s">
        <v>37</v>
      </c>
      <c r="E393" s="81"/>
      <c r="F393" s="381"/>
      <c r="G393" s="12">
        <v>6</v>
      </c>
      <c r="H393" s="12">
        <v>19</v>
      </c>
      <c r="I393" s="12">
        <v>4</v>
      </c>
      <c r="J393" s="12">
        <v>1</v>
      </c>
      <c r="K393" s="379">
        <v>0</v>
      </c>
      <c r="L393" s="366">
        <f t="shared" si="19"/>
        <v>30</v>
      </c>
      <c r="M393" s="11">
        <v>44</v>
      </c>
      <c r="N393" s="13">
        <f t="shared" si="20"/>
        <v>0.68181818181818177</v>
      </c>
      <c r="O393" s="254">
        <f t="shared" si="21"/>
        <v>4</v>
      </c>
    </row>
    <row r="394" spans="1:15" s="4" customFormat="1" hidden="1">
      <c r="A394" s="31" t="s">
        <v>25</v>
      </c>
      <c r="B394" s="58">
        <v>6</v>
      </c>
      <c r="C394" s="58" t="s">
        <v>11</v>
      </c>
      <c r="D394" s="24" t="s">
        <v>39</v>
      </c>
      <c r="E394" s="347"/>
      <c r="F394" s="380"/>
      <c r="G394" s="12">
        <v>5</v>
      </c>
      <c r="H394" s="12">
        <v>18</v>
      </c>
      <c r="I394" s="12">
        <v>7</v>
      </c>
      <c r="J394" s="12">
        <v>0</v>
      </c>
      <c r="K394" s="379">
        <v>0</v>
      </c>
      <c r="L394" s="366">
        <f t="shared" si="19"/>
        <v>30</v>
      </c>
      <c r="M394" s="11">
        <v>44</v>
      </c>
      <c r="N394" s="13">
        <f t="shared" si="20"/>
        <v>0.68181818181818177</v>
      </c>
      <c r="O394" s="254">
        <f t="shared" si="21"/>
        <v>3.9333333333333331</v>
      </c>
    </row>
    <row r="395" spans="1:15" s="4" customFormat="1" hidden="1">
      <c r="A395" s="31" t="s">
        <v>25</v>
      </c>
      <c r="B395" s="58">
        <v>6</v>
      </c>
      <c r="C395" s="58" t="s">
        <v>12</v>
      </c>
      <c r="D395" s="24" t="s">
        <v>38</v>
      </c>
      <c r="E395" s="347"/>
      <c r="F395" s="380"/>
      <c r="G395" s="12">
        <v>3</v>
      </c>
      <c r="H395" s="12">
        <v>14</v>
      </c>
      <c r="I395" s="12">
        <v>11</v>
      </c>
      <c r="J395" s="12">
        <v>1</v>
      </c>
      <c r="K395" s="379">
        <v>0</v>
      </c>
      <c r="L395" s="366">
        <f t="shared" si="19"/>
        <v>29</v>
      </c>
      <c r="M395" s="11">
        <v>44</v>
      </c>
      <c r="N395" s="13">
        <f t="shared" si="20"/>
        <v>0.65909090909090906</v>
      </c>
      <c r="O395" s="254">
        <f t="shared" si="21"/>
        <v>3.6551724137931036</v>
      </c>
    </row>
    <row r="396" spans="1:15" s="4" customFormat="1" hidden="1">
      <c r="A396" s="31" t="s">
        <v>25</v>
      </c>
      <c r="B396" s="58">
        <v>6</v>
      </c>
      <c r="C396" s="58" t="s">
        <v>13</v>
      </c>
      <c r="D396" s="23" t="s">
        <v>40</v>
      </c>
      <c r="E396" s="81"/>
      <c r="F396" s="381"/>
      <c r="G396" s="12">
        <v>6</v>
      </c>
      <c r="H396" s="12">
        <v>16</v>
      </c>
      <c r="I396" s="12">
        <v>5</v>
      </c>
      <c r="J396" s="12">
        <v>3</v>
      </c>
      <c r="K396" s="379">
        <v>0</v>
      </c>
      <c r="L396" s="366">
        <f t="shared" si="19"/>
        <v>30</v>
      </c>
      <c r="M396" s="11">
        <v>44</v>
      </c>
      <c r="N396" s="13">
        <f t="shared" si="20"/>
        <v>0.68181818181818177</v>
      </c>
      <c r="O396" s="254">
        <f t="shared" si="21"/>
        <v>3.8333333333333335</v>
      </c>
    </row>
    <row r="397" spans="1:15" s="4" customFormat="1" hidden="1">
      <c r="A397" s="31" t="s">
        <v>25</v>
      </c>
      <c r="B397" s="58">
        <v>6</v>
      </c>
      <c r="C397" s="58" t="s">
        <v>15</v>
      </c>
      <c r="D397" s="24" t="s">
        <v>41</v>
      </c>
      <c r="E397" s="347"/>
      <c r="F397" s="380"/>
      <c r="G397" s="12">
        <v>5</v>
      </c>
      <c r="H397" s="12">
        <v>14</v>
      </c>
      <c r="I397" s="12">
        <v>10</v>
      </c>
      <c r="J397" s="12">
        <v>0</v>
      </c>
      <c r="K397" s="379">
        <v>0</v>
      </c>
      <c r="L397" s="366">
        <f t="shared" si="19"/>
        <v>29</v>
      </c>
      <c r="M397" s="11">
        <v>44</v>
      </c>
      <c r="N397" s="13">
        <f t="shared" si="20"/>
        <v>0.65909090909090906</v>
      </c>
      <c r="O397" s="254">
        <f t="shared" si="21"/>
        <v>3.8275862068965516</v>
      </c>
    </row>
    <row r="398" spans="1:15" s="4" customFormat="1" hidden="1">
      <c r="A398" s="31" t="s">
        <v>25</v>
      </c>
      <c r="B398" s="58">
        <v>6</v>
      </c>
      <c r="C398" s="58" t="s">
        <v>16</v>
      </c>
      <c r="D398" s="23" t="s">
        <v>43</v>
      </c>
      <c r="E398" s="347"/>
      <c r="F398" s="380"/>
      <c r="G398" s="12">
        <v>0</v>
      </c>
      <c r="H398" s="12">
        <v>13</v>
      </c>
      <c r="I398" s="12">
        <v>0</v>
      </c>
      <c r="J398" s="12">
        <v>3</v>
      </c>
      <c r="K398" s="379">
        <v>0</v>
      </c>
      <c r="L398" s="366">
        <f t="shared" si="19"/>
        <v>16</v>
      </c>
      <c r="M398" s="11">
        <v>44</v>
      </c>
      <c r="N398" s="13">
        <f t="shared" si="20"/>
        <v>0.36363636363636365</v>
      </c>
      <c r="O398" s="254">
        <f t="shared" si="21"/>
        <v>3.625</v>
      </c>
    </row>
    <row r="399" spans="1:15" s="4" customFormat="1" hidden="1">
      <c r="A399" s="77" t="s">
        <v>25</v>
      </c>
      <c r="B399" s="78">
        <v>6</v>
      </c>
      <c r="C399" s="78" t="s">
        <v>17</v>
      </c>
      <c r="D399" s="40" t="s">
        <v>45</v>
      </c>
      <c r="E399" s="348"/>
      <c r="F399" s="381"/>
      <c r="G399" s="41">
        <v>10</v>
      </c>
      <c r="H399" s="41">
        <v>12</v>
      </c>
      <c r="I399" s="41">
        <v>2</v>
      </c>
      <c r="J399" s="41">
        <v>5</v>
      </c>
      <c r="K399" s="382">
        <v>1</v>
      </c>
      <c r="L399" s="367">
        <f t="shared" si="19"/>
        <v>30</v>
      </c>
      <c r="M399" s="66">
        <v>44</v>
      </c>
      <c r="N399" s="67">
        <f t="shared" si="20"/>
        <v>0.68181818181818177</v>
      </c>
      <c r="O399" s="254">
        <f t="shared" si="21"/>
        <v>3.8333333333333335</v>
      </c>
    </row>
    <row r="400" spans="1:15" s="4" customFormat="1" ht="15.75" hidden="1" thickBot="1">
      <c r="A400" s="71" t="s">
        <v>25</v>
      </c>
      <c r="B400" s="72">
        <v>6</v>
      </c>
      <c r="C400" s="72" t="s">
        <v>18</v>
      </c>
      <c r="D400" s="73" t="s">
        <v>46</v>
      </c>
      <c r="E400" s="349"/>
      <c r="F400" s="380"/>
      <c r="G400" s="41">
        <v>11</v>
      </c>
      <c r="H400" s="41">
        <v>2</v>
      </c>
      <c r="I400" s="41">
        <v>14</v>
      </c>
      <c r="J400" s="41">
        <v>3</v>
      </c>
      <c r="K400" s="382">
        <v>0</v>
      </c>
      <c r="L400" s="371">
        <f t="shared" si="19"/>
        <v>30</v>
      </c>
      <c r="M400" s="75">
        <v>44</v>
      </c>
      <c r="N400" s="76">
        <f t="shared" si="20"/>
        <v>0.68181818181818177</v>
      </c>
      <c r="O400" s="254">
        <f t="shared" si="21"/>
        <v>3.7</v>
      </c>
    </row>
    <row r="401" spans="1:15" s="4" customFormat="1" ht="17.25" hidden="1">
      <c r="A401" s="48" t="s">
        <v>25</v>
      </c>
      <c r="B401" s="60">
        <v>7</v>
      </c>
      <c r="C401" s="60" t="s">
        <v>0</v>
      </c>
      <c r="D401" s="61" t="s">
        <v>32</v>
      </c>
      <c r="E401" s="345" t="s">
        <v>42</v>
      </c>
      <c r="F401" s="378"/>
      <c r="G401" s="12">
        <v>0</v>
      </c>
      <c r="H401" s="12">
        <v>3</v>
      </c>
      <c r="I401" s="12">
        <v>4</v>
      </c>
      <c r="J401" s="12">
        <v>0</v>
      </c>
      <c r="K401" s="379">
        <v>0</v>
      </c>
      <c r="L401" s="365">
        <f t="shared" si="19"/>
        <v>7</v>
      </c>
      <c r="M401" s="8">
        <v>26</v>
      </c>
      <c r="N401" s="10">
        <f t="shared" si="20"/>
        <v>0.26923076923076922</v>
      </c>
      <c r="O401" s="254">
        <f t="shared" si="21"/>
        <v>3.4285714285714284</v>
      </c>
    </row>
    <row r="402" spans="1:15" s="4" customFormat="1" ht="17.25" hidden="1">
      <c r="A402" s="31" t="s">
        <v>25</v>
      </c>
      <c r="B402" s="58">
        <v>7</v>
      </c>
      <c r="C402" s="58" t="s">
        <v>1</v>
      </c>
      <c r="D402" s="59" t="s">
        <v>34</v>
      </c>
      <c r="E402" s="346"/>
      <c r="F402" s="378"/>
      <c r="G402" s="12">
        <v>1</v>
      </c>
      <c r="H402" s="12">
        <v>6</v>
      </c>
      <c r="I402" s="12">
        <v>4</v>
      </c>
      <c r="J402" s="12">
        <v>0</v>
      </c>
      <c r="K402" s="379">
        <v>0</v>
      </c>
      <c r="L402" s="366">
        <f t="shared" si="19"/>
        <v>11</v>
      </c>
      <c r="M402" s="11">
        <v>26</v>
      </c>
      <c r="N402" s="13">
        <f t="shared" si="20"/>
        <v>0.42307692307692307</v>
      </c>
      <c r="O402" s="254">
        <f t="shared" si="21"/>
        <v>3.7272727272727271</v>
      </c>
    </row>
    <row r="403" spans="1:15" s="4" customFormat="1" ht="17.25" hidden="1">
      <c r="A403" s="31" t="s">
        <v>25</v>
      </c>
      <c r="B403" s="58">
        <v>7</v>
      </c>
      <c r="C403" s="58" t="s">
        <v>6</v>
      </c>
      <c r="D403" s="59" t="s">
        <v>33</v>
      </c>
      <c r="E403" s="346"/>
      <c r="F403" s="378"/>
      <c r="G403" s="12">
        <v>1</v>
      </c>
      <c r="H403" s="12">
        <v>7</v>
      </c>
      <c r="I403" s="12">
        <v>2</v>
      </c>
      <c r="J403" s="12">
        <v>1</v>
      </c>
      <c r="K403" s="379">
        <v>0</v>
      </c>
      <c r="L403" s="366">
        <f t="shared" si="19"/>
        <v>11</v>
      </c>
      <c r="M403" s="11">
        <v>26</v>
      </c>
      <c r="N403" s="13">
        <f t="shared" si="20"/>
        <v>0.42307692307692307</v>
      </c>
      <c r="O403" s="254">
        <f t="shared" si="21"/>
        <v>3.7272727272727271</v>
      </c>
    </row>
    <row r="404" spans="1:15" s="4" customFormat="1" hidden="1">
      <c r="A404" s="31" t="s">
        <v>25</v>
      </c>
      <c r="B404" s="58">
        <v>7</v>
      </c>
      <c r="C404" s="58" t="s">
        <v>7</v>
      </c>
      <c r="D404" s="24" t="s">
        <v>35</v>
      </c>
      <c r="E404" s="347"/>
      <c r="F404" s="380"/>
      <c r="G404" s="12">
        <v>1</v>
      </c>
      <c r="H404" s="12">
        <v>5</v>
      </c>
      <c r="I404" s="12">
        <v>2</v>
      </c>
      <c r="J404" s="12">
        <v>3</v>
      </c>
      <c r="K404" s="379">
        <v>0</v>
      </c>
      <c r="L404" s="366">
        <f t="shared" si="19"/>
        <v>11</v>
      </c>
      <c r="M404" s="11">
        <v>26</v>
      </c>
      <c r="N404" s="13">
        <f t="shared" si="20"/>
        <v>0.42307692307692307</v>
      </c>
      <c r="O404" s="254">
        <f t="shared" si="21"/>
        <v>3.3636363636363638</v>
      </c>
    </row>
    <row r="405" spans="1:15" s="4" customFormat="1" hidden="1">
      <c r="A405" s="31" t="s">
        <v>25</v>
      </c>
      <c r="B405" s="58">
        <v>7</v>
      </c>
      <c r="C405" s="58" t="s">
        <v>8</v>
      </c>
      <c r="D405" s="23" t="s">
        <v>36</v>
      </c>
      <c r="E405" s="81"/>
      <c r="F405" s="381"/>
      <c r="G405" s="12">
        <v>1</v>
      </c>
      <c r="H405" s="12">
        <v>3</v>
      </c>
      <c r="I405" s="12">
        <v>5</v>
      </c>
      <c r="J405" s="12">
        <v>1</v>
      </c>
      <c r="K405" s="379">
        <v>0</v>
      </c>
      <c r="L405" s="366">
        <f t="shared" si="19"/>
        <v>10</v>
      </c>
      <c r="M405" s="11">
        <v>26</v>
      </c>
      <c r="N405" s="13">
        <f t="shared" si="20"/>
        <v>0.38461538461538464</v>
      </c>
      <c r="O405" s="254">
        <f t="shared" si="21"/>
        <v>3.4</v>
      </c>
    </row>
    <row r="406" spans="1:15" s="4" customFormat="1" ht="30" hidden="1">
      <c r="A406" s="31" t="s">
        <v>25</v>
      </c>
      <c r="B406" s="58">
        <v>7</v>
      </c>
      <c r="C406" s="58" t="s">
        <v>9</v>
      </c>
      <c r="D406" s="23" t="s">
        <v>44</v>
      </c>
      <c r="E406" s="81"/>
      <c r="F406" s="381"/>
      <c r="G406" s="12">
        <v>0</v>
      </c>
      <c r="H406" s="12">
        <v>7</v>
      </c>
      <c r="I406" s="12">
        <v>4</v>
      </c>
      <c r="J406" s="12">
        <v>0</v>
      </c>
      <c r="K406" s="379">
        <v>0</v>
      </c>
      <c r="L406" s="366">
        <f t="shared" si="19"/>
        <v>11</v>
      </c>
      <c r="M406" s="11">
        <v>26</v>
      </c>
      <c r="N406" s="13">
        <f t="shared" si="20"/>
        <v>0.42307692307692307</v>
      </c>
      <c r="O406" s="254">
        <f t="shared" si="21"/>
        <v>3.6363636363636362</v>
      </c>
    </row>
    <row r="407" spans="1:15" s="4" customFormat="1" ht="30" hidden="1">
      <c r="A407" s="31" t="s">
        <v>25</v>
      </c>
      <c r="B407" s="58">
        <v>7</v>
      </c>
      <c r="C407" s="58" t="s">
        <v>10</v>
      </c>
      <c r="D407" s="23" t="s">
        <v>37</v>
      </c>
      <c r="E407" s="81"/>
      <c r="F407" s="381"/>
      <c r="G407" s="12">
        <v>0</v>
      </c>
      <c r="H407" s="12">
        <v>7</v>
      </c>
      <c r="I407" s="12">
        <v>4</v>
      </c>
      <c r="J407" s="12">
        <v>0</v>
      </c>
      <c r="K407" s="379">
        <v>0</v>
      </c>
      <c r="L407" s="366">
        <f t="shared" ref="L407:L414" si="22">SUM(G407:K407)</f>
        <v>11</v>
      </c>
      <c r="M407" s="11">
        <v>26</v>
      </c>
      <c r="N407" s="13">
        <f t="shared" ref="N407:N414" si="23">L407/M407</f>
        <v>0.42307692307692307</v>
      </c>
      <c r="O407" s="254">
        <f t="shared" si="21"/>
        <v>3.6363636363636362</v>
      </c>
    </row>
    <row r="408" spans="1:15" s="4" customFormat="1" hidden="1">
      <c r="A408" s="31" t="s">
        <v>25</v>
      </c>
      <c r="B408" s="58">
        <v>7</v>
      </c>
      <c r="C408" s="58" t="s">
        <v>11</v>
      </c>
      <c r="D408" s="24" t="s">
        <v>39</v>
      </c>
      <c r="E408" s="347"/>
      <c r="F408" s="380"/>
      <c r="G408" s="12">
        <v>2</v>
      </c>
      <c r="H408" s="12">
        <v>6</v>
      </c>
      <c r="I408" s="12">
        <v>3</v>
      </c>
      <c r="J408" s="12">
        <v>0</v>
      </c>
      <c r="K408" s="379">
        <v>0</v>
      </c>
      <c r="L408" s="366">
        <f t="shared" si="22"/>
        <v>11</v>
      </c>
      <c r="M408" s="11">
        <v>26</v>
      </c>
      <c r="N408" s="13">
        <f t="shared" si="23"/>
        <v>0.42307692307692307</v>
      </c>
      <c r="O408" s="254">
        <f t="shared" ref="O408:O414" si="24" xml:space="preserve"> (5*G408+4*H408+3*I408+2*J408+1*K408)/L408</f>
        <v>3.9090909090909092</v>
      </c>
    </row>
    <row r="409" spans="1:15" s="4" customFormat="1" hidden="1">
      <c r="A409" s="31" t="s">
        <v>25</v>
      </c>
      <c r="B409" s="58">
        <v>7</v>
      </c>
      <c r="C409" s="58" t="s">
        <v>12</v>
      </c>
      <c r="D409" s="24" t="s">
        <v>38</v>
      </c>
      <c r="E409" s="347"/>
      <c r="F409" s="380"/>
      <c r="G409" s="12">
        <v>0</v>
      </c>
      <c r="H409" s="12">
        <v>5</v>
      </c>
      <c r="I409" s="12">
        <v>4</v>
      </c>
      <c r="J409" s="12">
        <v>1</v>
      </c>
      <c r="K409" s="379">
        <v>1</v>
      </c>
      <c r="L409" s="366">
        <f t="shared" si="22"/>
        <v>11</v>
      </c>
      <c r="M409" s="11">
        <v>26</v>
      </c>
      <c r="N409" s="13">
        <f t="shared" si="23"/>
        <v>0.42307692307692307</v>
      </c>
      <c r="O409" s="254">
        <f t="shared" si="24"/>
        <v>3.1818181818181817</v>
      </c>
    </row>
    <row r="410" spans="1:15" s="4" customFormat="1" hidden="1">
      <c r="A410" s="31" t="s">
        <v>25</v>
      </c>
      <c r="B410" s="58">
        <v>7</v>
      </c>
      <c r="C410" s="58" t="s">
        <v>13</v>
      </c>
      <c r="D410" s="23" t="s">
        <v>40</v>
      </c>
      <c r="E410" s="81"/>
      <c r="F410" s="381"/>
      <c r="G410" s="12">
        <v>1</v>
      </c>
      <c r="H410" s="12">
        <v>5</v>
      </c>
      <c r="I410" s="12">
        <v>4</v>
      </c>
      <c r="J410" s="12">
        <v>0</v>
      </c>
      <c r="K410" s="379">
        <v>1</v>
      </c>
      <c r="L410" s="366">
        <f t="shared" si="22"/>
        <v>11</v>
      </c>
      <c r="M410" s="11">
        <v>26</v>
      </c>
      <c r="N410" s="13">
        <f t="shared" si="23"/>
        <v>0.42307692307692307</v>
      </c>
      <c r="O410" s="254">
        <f t="shared" si="24"/>
        <v>3.4545454545454546</v>
      </c>
    </row>
    <row r="411" spans="1:15" s="4" customFormat="1" hidden="1">
      <c r="A411" s="31" t="s">
        <v>25</v>
      </c>
      <c r="B411" s="58">
        <v>7</v>
      </c>
      <c r="C411" s="58" t="s">
        <v>15</v>
      </c>
      <c r="D411" s="24" t="s">
        <v>41</v>
      </c>
      <c r="E411" s="347"/>
      <c r="F411" s="380"/>
      <c r="G411" s="12">
        <v>1</v>
      </c>
      <c r="H411" s="12">
        <v>5</v>
      </c>
      <c r="I411" s="12">
        <v>4</v>
      </c>
      <c r="J411" s="12">
        <v>0</v>
      </c>
      <c r="K411" s="379">
        <v>1</v>
      </c>
      <c r="L411" s="366">
        <f t="shared" si="22"/>
        <v>11</v>
      </c>
      <c r="M411" s="11">
        <v>26</v>
      </c>
      <c r="N411" s="13">
        <f t="shared" si="23"/>
        <v>0.42307692307692307</v>
      </c>
      <c r="O411" s="254">
        <f t="shared" si="24"/>
        <v>3.4545454545454546</v>
      </c>
    </row>
    <row r="412" spans="1:15" s="4" customFormat="1" hidden="1">
      <c r="A412" s="31" t="s">
        <v>25</v>
      </c>
      <c r="B412" s="58">
        <v>7</v>
      </c>
      <c r="C412" s="58" t="s">
        <v>16</v>
      </c>
      <c r="D412" s="23" t="s">
        <v>43</v>
      </c>
      <c r="E412" s="347"/>
      <c r="F412" s="380"/>
      <c r="G412" s="12">
        <v>0</v>
      </c>
      <c r="H412" s="12">
        <v>3</v>
      </c>
      <c r="I412" s="12">
        <v>6</v>
      </c>
      <c r="J412" s="12">
        <v>0</v>
      </c>
      <c r="K412" s="379">
        <v>0</v>
      </c>
      <c r="L412" s="366">
        <f t="shared" si="22"/>
        <v>9</v>
      </c>
      <c r="M412" s="11">
        <v>26</v>
      </c>
      <c r="N412" s="13">
        <f t="shared" si="23"/>
        <v>0.34615384615384615</v>
      </c>
      <c r="O412" s="254">
        <f t="shared" si="24"/>
        <v>3.3333333333333335</v>
      </c>
    </row>
    <row r="413" spans="1:15" s="4" customFormat="1" hidden="1">
      <c r="A413" s="77" t="s">
        <v>25</v>
      </c>
      <c r="B413" s="78">
        <v>7</v>
      </c>
      <c r="C413" s="78" t="s">
        <v>17</v>
      </c>
      <c r="D413" s="40" t="s">
        <v>45</v>
      </c>
      <c r="E413" s="348"/>
      <c r="F413" s="381"/>
      <c r="G413" s="41">
        <v>4</v>
      </c>
      <c r="H413" s="41">
        <v>0</v>
      </c>
      <c r="I413" s="41">
        <v>5</v>
      </c>
      <c r="J413" s="41">
        <v>1</v>
      </c>
      <c r="K413" s="382">
        <v>1</v>
      </c>
      <c r="L413" s="367">
        <f t="shared" si="22"/>
        <v>11</v>
      </c>
      <c r="M413" s="66">
        <v>26</v>
      </c>
      <c r="N413" s="67">
        <f t="shared" si="23"/>
        <v>0.42307692307692307</v>
      </c>
      <c r="O413" s="254">
        <f t="shared" si="24"/>
        <v>3.4545454545454546</v>
      </c>
    </row>
    <row r="414" spans="1:15" s="4" customFormat="1" ht="15.75" hidden="1" thickBot="1">
      <c r="A414" s="71" t="s">
        <v>25</v>
      </c>
      <c r="B414" s="72">
        <v>7</v>
      </c>
      <c r="C414" s="72" t="s">
        <v>18</v>
      </c>
      <c r="D414" s="73" t="s">
        <v>46</v>
      </c>
      <c r="E414" s="349"/>
      <c r="F414" s="380"/>
      <c r="G414" s="41">
        <v>6</v>
      </c>
      <c r="H414" s="41">
        <v>0</v>
      </c>
      <c r="I414" s="41">
        <v>4</v>
      </c>
      <c r="J414" s="41">
        <v>1</v>
      </c>
      <c r="K414" s="382">
        <v>0</v>
      </c>
      <c r="L414" s="371">
        <f t="shared" si="22"/>
        <v>11</v>
      </c>
      <c r="M414" s="75">
        <v>26</v>
      </c>
      <c r="N414" s="76">
        <f t="shared" si="23"/>
        <v>0.42307692307692307</v>
      </c>
      <c r="O414" s="254">
        <f t="shared" si="24"/>
        <v>4</v>
      </c>
    </row>
    <row r="415" spans="1:15" hidden="1">
      <c r="F415" s="388"/>
      <c r="G415" s="377">
        <f t="shared" ref="G415:L415" si="25">SUM(G317:G414)</f>
        <v>252</v>
      </c>
      <c r="H415" s="377">
        <f t="shared" si="25"/>
        <v>551</v>
      </c>
      <c r="I415" s="377">
        <f t="shared" si="25"/>
        <v>388</v>
      </c>
      <c r="J415" s="377">
        <f t="shared" si="25"/>
        <v>93</v>
      </c>
      <c r="K415" s="130">
        <f t="shared" si="25"/>
        <v>33</v>
      </c>
      <c r="L415">
        <f t="shared" si="25"/>
        <v>1317</v>
      </c>
    </row>
    <row r="416" spans="1:15" ht="15.75" thickBot="1">
      <c r="F416" s="389" t="s">
        <v>160</v>
      </c>
      <c r="G416" s="390">
        <f>G415/1317</f>
        <v>0.19134396355353075</v>
      </c>
      <c r="H416" s="390">
        <f>H415/1317</f>
        <v>0.41837509491268032</v>
      </c>
      <c r="I416" s="390">
        <f>I415/1317</f>
        <v>0.29460895975702356</v>
      </c>
      <c r="J416" s="390">
        <f>J415/1317</f>
        <v>7.0615034168564919E-2</v>
      </c>
      <c r="K416" s="391">
        <f>K415/1317</f>
        <v>2.5056947608200455E-2</v>
      </c>
    </row>
    <row r="419" spans="1:15" s="18" customFormat="1" ht="19.5" thickBot="1">
      <c r="A419" s="79" t="s">
        <v>49</v>
      </c>
      <c r="B419" s="17"/>
      <c r="C419" s="17"/>
      <c r="D419" s="1"/>
      <c r="K419" s="19"/>
      <c r="L419" s="19"/>
      <c r="M419" s="19"/>
      <c r="N419" s="19"/>
      <c r="O419" s="19"/>
    </row>
    <row r="420" spans="1:15" s="7" customFormat="1" ht="32.25" thickBot="1">
      <c r="A420" s="34" t="s">
        <v>23</v>
      </c>
      <c r="B420" s="35" t="s">
        <v>24</v>
      </c>
      <c r="C420" s="45" t="s">
        <v>2</v>
      </c>
      <c r="D420" s="124" t="s">
        <v>14</v>
      </c>
      <c r="E420" s="84" t="s">
        <v>19</v>
      </c>
      <c r="F420" s="337"/>
      <c r="G420" s="20" t="s">
        <v>20</v>
      </c>
      <c r="H420" s="20" t="s">
        <v>3</v>
      </c>
      <c r="I420" s="20" t="s">
        <v>4</v>
      </c>
      <c r="J420" s="20" t="s">
        <v>5</v>
      </c>
      <c r="K420" s="123" t="s">
        <v>21</v>
      </c>
    </row>
    <row r="421" spans="1:15" s="4" customFormat="1" ht="15.75" hidden="1" thickBot="1">
      <c r="A421" s="119" t="s">
        <v>54</v>
      </c>
      <c r="B421" s="60">
        <v>1</v>
      </c>
      <c r="C421" s="60" t="s">
        <v>0</v>
      </c>
      <c r="D421" s="25" t="s">
        <v>32</v>
      </c>
      <c r="E421" s="9">
        <v>0</v>
      </c>
      <c r="F421" s="118"/>
      <c r="G421" s="9">
        <v>5</v>
      </c>
      <c r="H421" s="8">
        <f t="shared" ref="H421:H484" si="26">SUM(E421:G421)</f>
        <v>5</v>
      </c>
      <c r="I421" s="8">
        <v>32</v>
      </c>
      <c r="J421" s="10">
        <f t="shared" ref="J421:J484" si="27">H421/I421</f>
        <v>0.15625</v>
      </c>
      <c r="K421" s="49"/>
      <c r="L421" s="68" t="s">
        <v>47</v>
      </c>
      <c r="M421" s="68" t="s">
        <v>48</v>
      </c>
      <c r="N421" s="68"/>
      <c r="O421" s="68"/>
    </row>
    <row r="422" spans="1:15" s="4" customFormat="1" ht="15.75" hidden="1" thickBot="1">
      <c r="A422" s="120" t="s">
        <v>54</v>
      </c>
      <c r="B422" s="58">
        <v>1</v>
      </c>
      <c r="C422" s="58" t="s">
        <v>8</v>
      </c>
      <c r="D422" s="23" t="s">
        <v>36</v>
      </c>
      <c r="E422" s="12">
        <v>0</v>
      </c>
      <c r="F422" s="102"/>
      <c r="G422" s="12">
        <v>1</v>
      </c>
      <c r="H422" s="11">
        <f t="shared" si="26"/>
        <v>1</v>
      </c>
      <c r="I422" s="11">
        <v>32</v>
      </c>
      <c r="J422" s="13">
        <f t="shared" si="27"/>
        <v>3.125E-2</v>
      </c>
      <c r="K422" s="50"/>
    </row>
    <row r="423" spans="1:15" s="4" customFormat="1" ht="15.75" hidden="1" thickBot="1">
      <c r="A423" s="121" t="s">
        <v>54</v>
      </c>
      <c r="B423" s="62">
        <v>1</v>
      </c>
      <c r="C423" s="62" t="s">
        <v>16</v>
      </c>
      <c r="D423" s="70" t="s">
        <v>43</v>
      </c>
      <c r="E423" s="14">
        <v>1</v>
      </c>
      <c r="F423" s="338"/>
      <c r="G423" s="14">
        <v>10</v>
      </c>
      <c r="H423" s="15">
        <f t="shared" si="26"/>
        <v>11</v>
      </c>
      <c r="I423" s="15">
        <v>32</v>
      </c>
      <c r="J423" s="16">
        <f t="shared" si="27"/>
        <v>0.34375</v>
      </c>
      <c r="K423" s="52"/>
    </row>
    <row r="424" spans="1:15" s="4" customFormat="1" ht="15.75" hidden="1" thickBot="1">
      <c r="A424" s="48" t="s">
        <v>53</v>
      </c>
      <c r="B424" s="53">
        <v>1</v>
      </c>
      <c r="C424" s="28" t="s">
        <v>0</v>
      </c>
      <c r="D424" s="80" t="s">
        <v>32</v>
      </c>
      <c r="E424" s="48">
        <v>0</v>
      </c>
      <c r="F424" s="339"/>
      <c r="G424" s="9">
        <v>1</v>
      </c>
      <c r="H424" s="8">
        <f t="shared" si="26"/>
        <v>1</v>
      </c>
      <c r="I424" s="8">
        <v>22</v>
      </c>
      <c r="J424" s="10">
        <f t="shared" si="27"/>
        <v>4.5454545454545456E-2</v>
      </c>
      <c r="K424" s="49"/>
      <c r="L424" s="68" t="s">
        <v>47</v>
      </c>
      <c r="M424" s="68" t="s">
        <v>48</v>
      </c>
      <c r="N424" s="68"/>
      <c r="O424" s="68"/>
    </row>
    <row r="425" spans="1:15" s="4" customFormat="1" ht="15.75" hidden="1" thickBot="1">
      <c r="A425" s="31" t="s">
        <v>53</v>
      </c>
      <c r="B425" s="47">
        <v>1</v>
      </c>
      <c r="C425" s="29" t="s">
        <v>8</v>
      </c>
      <c r="D425" s="81" t="s">
        <v>36</v>
      </c>
      <c r="E425" s="31">
        <v>0</v>
      </c>
      <c r="F425" s="340"/>
      <c r="G425" s="12">
        <v>0</v>
      </c>
      <c r="H425" s="11">
        <f t="shared" si="26"/>
        <v>0</v>
      </c>
      <c r="I425" s="11">
        <v>22</v>
      </c>
      <c r="J425" s="13">
        <f t="shared" si="27"/>
        <v>0</v>
      </c>
      <c r="K425" s="50"/>
    </row>
    <row r="426" spans="1:15" s="4" customFormat="1" ht="15.75" hidden="1" thickBot="1">
      <c r="A426" s="32" t="s">
        <v>53</v>
      </c>
      <c r="B426" s="54">
        <v>1</v>
      </c>
      <c r="C426" s="30" t="s">
        <v>16</v>
      </c>
      <c r="D426" s="82" t="s">
        <v>43</v>
      </c>
      <c r="E426" s="32">
        <v>0</v>
      </c>
      <c r="F426" s="341"/>
      <c r="G426" s="14">
        <v>1</v>
      </c>
      <c r="H426" s="15">
        <f t="shared" si="26"/>
        <v>1</v>
      </c>
      <c r="I426" s="15">
        <v>22</v>
      </c>
      <c r="J426" s="16">
        <f t="shared" si="27"/>
        <v>4.5454545454545456E-2</v>
      </c>
      <c r="K426" s="52"/>
    </row>
    <row r="427" spans="1:15" s="4" customFormat="1" ht="15.75" hidden="1" thickBot="1">
      <c r="A427" s="33" t="s">
        <v>53</v>
      </c>
      <c r="B427" s="53">
        <v>2</v>
      </c>
      <c r="C427" s="28" t="s">
        <v>0</v>
      </c>
      <c r="D427" s="80" t="s">
        <v>32</v>
      </c>
      <c r="E427" s="48">
        <v>0</v>
      </c>
      <c r="F427" s="339"/>
      <c r="G427" s="9">
        <v>1</v>
      </c>
      <c r="H427" s="11">
        <f t="shared" si="26"/>
        <v>1</v>
      </c>
      <c r="I427" s="8">
        <v>10</v>
      </c>
      <c r="J427" s="10">
        <f t="shared" si="27"/>
        <v>0.1</v>
      </c>
      <c r="K427" s="49"/>
      <c r="L427" s="68" t="s">
        <v>47</v>
      </c>
      <c r="M427" s="68" t="s">
        <v>48</v>
      </c>
      <c r="N427" s="68"/>
      <c r="O427" s="68"/>
    </row>
    <row r="428" spans="1:15" s="4" customFormat="1" ht="15.75" hidden="1" thickBot="1">
      <c r="A428" s="31" t="s">
        <v>53</v>
      </c>
      <c r="B428" s="47">
        <v>2</v>
      </c>
      <c r="C428" s="29" t="s">
        <v>8</v>
      </c>
      <c r="D428" s="81" t="s">
        <v>36</v>
      </c>
      <c r="E428" s="31">
        <v>0</v>
      </c>
      <c r="F428" s="340"/>
      <c r="G428" s="12">
        <v>1</v>
      </c>
      <c r="H428" s="11">
        <f t="shared" si="26"/>
        <v>1</v>
      </c>
      <c r="I428" s="11">
        <v>10</v>
      </c>
      <c r="J428" s="13">
        <f t="shared" si="27"/>
        <v>0.1</v>
      </c>
      <c r="K428" s="50"/>
    </row>
    <row r="429" spans="1:15" s="4" customFormat="1" ht="15.75" hidden="1" thickBot="1">
      <c r="A429" s="32" t="s">
        <v>53</v>
      </c>
      <c r="B429" s="54">
        <v>2</v>
      </c>
      <c r="C429" s="30" t="s">
        <v>16</v>
      </c>
      <c r="D429" s="82" t="s">
        <v>43</v>
      </c>
      <c r="E429" s="32">
        <v>0</v>
      </c>
      <c r="F429" s="341"/>
      <c r="G429" s="14">
        <v>1</v>
      </c>
      <c r="H429" s="15">
        <f t="shared" si="26"/>
        <v>1</v>
      </c>
      <c r="I429" s="15">
        <v>10</v>
      </c>
      <c r="J429" s="16">
        <f t="shared" si="27"/>
        <v>0.1</v>
      </c>
      <c r="K429" s="52"/>
    </row>
    <row r="430" spans="1:15" s="4" customFormat="1" ht="15.75" hidden="1" thickBot="1">
      <c r="A430" s="33" t="s">
        <v>53</v>
      </c>
      <c r="B430" s="53">
        <v>3</v>
      </c>
      <c r="C430" s="28" t="s">
        <v>0</v>
      </c>
      <c r="D430" s="80" t="s">
        <v>32</v>
      </c>
      <c r="E430" s="48">
        <v>0</v>
      </c>
      <c r="F430" s="339"/>
      <c r="G430" s="9">
        <v>0</v>
      </c>
      <c r="H430" s="11">
        <f t="shared" si="26"/>
        <v>0</v>
      </c>
      <c r="I430" s="8">
        <v>12</v>
      </c>
      <c r="J430" s="10">
        <f t="shared" si="27"/>
        <v>0</v>
      </c>
      <c r="K430" s="49"/>
      <c r="L430" s="68" t="s">
        <v>47</v>
      </c>
      <c r="M430" s="68" t="s">
        <v>48</v>
      </c>
      <c r="N430" s="68"/>
      <c r="O430" s="68"/>
    </row>
    <row r="431" spans="1:15" s="4" customFormat="1" ht="15.75" hidden="1" thickBot="1">
      <c r="A431" s="31" t="s">
        <v>53</v>
      </c>
      <c r="B431" s="47">
        <v>3</v>
      </c>
      <c r="C431" s="29" t="s">
        <v>8</v>
      </c>
      <c r="D431" s="81" t="s">
        <v>36</v>
      </c>
      <c r="E431" s="31">
        <v>0</v>
      </c>
      <c r="F431" s="340"/>
      <c r="G431" s="12">
        <v>0</v>
      </c>
      <c r="H431" s="11">
        <f t="shared" si="26"/>
        <v>0</v>
      </c>
      <c r="I431" s="11">
        <v>12</v>
      </c>
      <c r="J431" s="13">
        <f t="shared" si="27"/>
        <v>0</v>
      </c>
      <c r="K431" s="50"/>
    </row>
    <row r="432" spans="1:15" s="4" customFormat="1" ht="15.75" hidden="1" thickBot="1">
      <c r="A432" s="32" t="s">
        <v>53</v>
      </c>
      <c r="B432" s="54">
        <v>3</v>
      </c>
      <c r="C432" s="30" t="s">
        <v>16</v>
      </c>
      <c r="D432" s="82" t="s">
        <v>43</v>
      </c>
      <c r="E432" s="32">
        <v>0</v>
      </c>
      <c r="F432" s="341"/>
      <c r="G432" s="14">
        <v>0</v>
      </c>
      <c r="H432" s="15">
        <f t="shared" si="26"/>
        <v>0</v>
      </c>
      <c r="I432" s="15">
        <v>12</v>
      </c>
      <c r="J432" s="16">
        <f t="shared" si="27"/>
        <v>0</v>
      </c>
      <c r="K432" s="52"/>
    </row>
    <row r="433" spans="1:15" s="4" customFormat="1" ht="15.75" hidden="1" thickBot="1">
      <c r="A433" s="33" t="s">
        <v>53</v>
      </c>
      <c r="B433" s="53">
        <v>4</v>
      </c>
      <c r="C433" s="28" t="s">
        <v>0</v>
      </c>
      <c r="D433" s="80" t="s">
        <v>32</v>
      </c>
      <c r="E433" s="48">
        <v>0</v>
      </c>
      <c r="F433" s="339"/>
      <c r="G433" s="9">
        <v>2</v>
      </c>
      <c r="H433" s="11">
        <f t="shared" si="26"/>
        <v>2</v>
      </c>
      <c r="I433" s="8">
        <v>9</v>
      </c>
      <c r="J433" s="10">
        <f t="shared" si="27"/>
        <v>0.22222222222222221</v>
      </c>
      <c r="K433" s="49"/>
      <c r="L433" s="68" t="s">
        <v>47</v>
      </c>
      <c r="M433" s="68" t="s">
        <v>48</v>
      </c>
      <c r="N433" s="68"/>
      <c r="O433" s="68"/>
    </row>
    <row r="434" spans="1:15" s="4" customFormat="1" ht="15.75" hidden="1" thickBot="1">
      <c r="A434" s="31" t="s">
        <v>53</v>
      </c>
      <c r="B434" s="47">
        <v>4</v>
      </c>
      <c r="C434" s="29" t="s">
        <v>8</v>
      </c>
      <c r="D434" s="81" t="s">
        <v>36</v>
      </c>
      <c r="E434" s="31">
        <v>0</v>
      </c>
      <c r="F434" s="340"/>
      <c r="G434" s="12">
        <v>1</v>
      </c>
      <c r="H434" s="11">
        <f t="shared" si="26"/>
        <v>1</v>
      </c>
      <c r="I434" s="11">
        <v>9</v>
      </c>
      <c r="J434" s="13">
        <f t="shared" si="27"/>
        <v>0.1111111111111111</v>
      </c>
      <c r="K434" s="50"/>
    </row>
    <row r="435" spans="1:15" s="4" customFormat="1" ht="15.75" hidden="1" thickBot="1">
      <c r="A435" s="32" t="s">
        <v>53</v>
      </c>
      <c r="B435" s="54">
        <v>4</v>
      </c>
      <c r="C435" s="30" t="s">
        <v>16</v>
      </c>
      <c r="D435" s="82" t="s">
        <v>43</v>
      </c>
      <c r="E435" s="32">
        <v>0</v>
      </c>
      <c r="F435" s="341"/>
      <c r="G435" s="14">
        <v>1</v>
      </c>
      <c r="H435" s="15">
        <f t="shared" si="26"/>
        <v>1</v>
      </c>
      <c r="I435" s="15">
        <v>9</v>
      </c>
      <c r="J435" s="16">
        <f t="shared" si="27"/>
        <v>0.1111111111111111</v>
      </c>
      <c r="K435" s="52"/>
    </row>
    <row r="436" spans="1:15" s="4" customFormat="1" ht="15.75" hidden="1" thickBot="1">
      <c r="A436" s="33" t="s">
        <v>53</v>
      </c>
      <c r="B436" s="53">
        <v>5</v>
      </c>
      <c r="C436" s="28" t="s">
        <v>0</v>
      </c>
      <c r="D436" s="25" t="s">
        <v>32</v>
      </c>
      <c r="E436" s="43">
        <v>1</v>
      </c>
      <c r="F436" s="117"/>
      <c r="G436" s="43">
        <v>6</v>
      </c>
      <c r="H436" s="21">
        <f t="shared" si="26"/>
        <v>7</v>
      </c>
      <c r="I436" s="21">
        <v>43</v>
      </c>
      <c r="J436" s="44">
        <f t="shared" si="27"/>
        <v>0.16279069767441862</v>
      </c>
      <c r="K436" s="83"/>
      <c r="L436" s="68" t="s">
        <v>47</v>
      </c>
      <c r="M436" s="68" t="s">
        <v>48</v>
      </c>
      <c r="N436" s="68"/>
      <c r="O436" s="68"/>
    </row>
    <row r="437" spans="1:15" s="4" customFormat="1" ht="15.75" hidden="1" thickBot="1">
      <c r="A437" s="31" t="s">
        <v>53</v>
      </c>
      <c r="B437" s="47">
        <v>5</v>
      </c>
      <c r="C437" s="29" t="s">
        <v>8</v>
      </c>
      <c r="D437" s="23" t="s">
        <v>36</v>
      </c>
      <c r="E437" s="12">
        <v>0</v>
      </c>
      <c r="F437" s="102"/>
      <c r="G437" s="12">
        <v>3</v>
      </c>
      <c r="H437" s="21">
        <f t="shared" si="26"/>
        <v>3</v>
      </c>
      <c r="I437" s="11">
        <v>43</v>
      </c>
      <c r="J437" s="13">
        <f t="shared" si="27"/>
        <v>6.9767441860465115E-2</v>
      </c>
      <c r="K437" s="50"/>
    </row>
    <row r="438" spans="1:15" s="4" customFormat="1" ht="15.75" hidden="1" thickBot="1">
      <c r="A438" s="32" t="s">
        <v>53</v>
      </c>
      <c r="B438" s="54">
        <v>5</v>
      </c>
      <c r="C438" s="30" t="s">
        <v>16</v>
      </c>
      <c r="D438" s="70" t="s">
        <v>43</v>
      </c>
      <c r="E438" s="14">
        <v>1</v>
      </c>
      <c r="F438" s="338"/>
      <c r="G438" s="14">
        <v>7</v>
      </c>
      <c r="H438" s="22">
        <f t="shared" si="26"/>
        <v>8</v>
      </c>
      <c r="I438" s="15">
        <v>43</v>
      </c>
      <c r="J438" s="16">
        <f t="shared" si="27"/>
        <v>0.18604651162790697</v>
      </c>
      <c r="K438" s="52"/>
    </row>
    <row r="439" spans="1:15" s="4" customFormat="1" ht="15.75" hidden="1" thickBot="1">
      <c r="A439" s="33" t="s">
        <v>53</v>
      </c>
      <c r="B439" s="53">
        <v>6</v>
      </c>
      <c r="C439" s="28" t="s">
        <v>0</v>
      </c>
      <c r="D439" s="25" t="s">
        <v>32</v>
      </c>
      <c r="E439" s="9">
        <v>0</v>
      </c>
      <c r="F439" s="118"/>
      <c r="G439" s="9">
        <v>1</v>
      </c>
      <c r="H439" s="8">
        <f t="shared" si="26"/>
        <v>1</v>
      </c>
      <c r="I439" s="8">
        <v>10</v>
      </c>
      <c r="J439" s="10">
        <f t="shared" si="27"/>
        <v>0.1</v>
      </c>
      <c r="K439" s="49"/>
      <c r="L439" s="68" t="s">
        <v>47</v>
      </c>
      <c r="M439" s="68" t="s">
        <v>48</v>
      </c>
      <c r="N439" s="68"/>
      <c r="O439" s="68"/>
    </row>
    <row r="440" spans="1:15" s="4" customFormat="1" ht="15.75" hidden="1" thickBot="1">
      <c r="A440" s="31" t="s">
        <v>53</v>
      </c>
      <c r="B440" s="47">
        <v>6</v>
      </c>
      <c r="C440" s="29" t="s">
        <v>8</v>
      </c>
      <c r="D440" s="23" t="s">
        <v>36</v>
      </c>
      <c r="E440" s="12">
        <v>1</v>
      </c>
      <c r="F440" s="102"/>
      <c r="G440" s="12">
        <v>1</v>
      </c>
      <c r="H440" s="21">
        <f t="shared" si="26"/>
        <v>2</v>
      </c>
      <c r="I440" s="11">
        <v>10</v>
      </c>
      <c r="J440" s="13">
        <f t="shared" si="27"/>
        <v>0.2</v>
      </c>
      <c r="K440" s="50"/>
    </row>
    <row r="441" spans="1:15" s="4" customFormat="1" ht="15.75" hidden="1" thickBot="1">
      <c r="A441" s="32" t="s">
        <v>53</v>
      </c>
      <c r="B441" s="54">
        <v>6</v>
      </c>
      <c r="C441" s="30" t="s">
        <v>16</v>
      </c>
      <c r="D441" s="70" t="s">
        <v>43</v>
      </c>
      <c r="E441" s="14">
        <v>0</v>
      </c>
      <c r="F441" s="338"/>
      <c r="G441" s="14">
        <v>2</v>
      </c>
      <c r="H441" s="22">
        <f t="shared" si="26"/>
        <v>2</v>
      </c>
      <c r="I441" s="15">
        <v>10</v>
      </c>
      <c r="J441" s="16">
        <f t="shared" si="27"/>
        <v>0.2</v>
      </c>
      <c r="K441" s="52"/>
    </row>
    <row r="442" spans="1:15" s="4" customFormat="1" ht="15.75" hidden="1" thickBot="1">
      <c r="A442" s="33" t="s">
        <v>53</v>
      </c>
      <c r="B442" s="53">
        <v>7</v>
      </c>
      <c r="C442" s="28" t="s">
        <v>0</v>
      </c>
      <c r="D442" s="25" t="s">
        <v>32</v>
      </c>
      <c r="E442" s="9">
        <v>0</v>
      </c>
      <c r="F442" s="118"/>
      <c r="G442" s="9">
        <v>0</v>
      </c>
      <c r="H442" s="8">
        <f t="shared" si="26"/>
        <v>0</v>
      </c>
      <c r="I442" s="8">
        <v>3</v>
      </c>
      <c r="J442" s="10">
        <f t="shared" si="27"/>
        <v>0</v>
      </c>
      <c r="K442" s="49"/>
    </row>
    <row r="443" spans="1:15" s="4" customFormat="1" ht="15.75" hidden="1" thickBot="1">
      <c r="A443" s="31" t="s">
        <v>53</v>
      </c>
      <c r="B443" s="47">
        <v>7</v>
      </c>
      <c r="C443" s="29" t="s">
        <v>8</v>
      </c>
      <c r="D443" s="23" t="s">
        <v>36</v>
      </c>
      <c r="E443" s="12">
        <v>0</v>
      </c>
      <c r="F443" s="102"/>
      <c r="G443" s="12">
        <v>0</v>
      </c>
      <c r="H443" s="21">
        <f t="shared" si="26"/>
        <v>0</v>
      </c>
      <c r="I443" s="11">
        <v>3</v>
      </c>
      <c r="J443" s="13">
        <f t="shared" si="27"/>
        <v>0</v>
      </c>
      <c r="K443" s="50"/>
    </row>
    <row r="444" spans="1:15" s="4" customFormat="1" ht="15.75" hidden="1" thickBot="1">
      <c r="A444" s="32" t="s">
        <v>53</v>
      </c>
      <c r="B444" s="54">
        <v>7</v>
      </c>
      <c r="C444" s="30" t="s">
        <v>16</v>
      </c>
      <c r="D444" s="70" t="s">
        <v>43</v>
      </c>
      <c r="E444" s="14">
        <v>0</v>
      </c>
      <c r="F444" s="338"/>
      <c r="G444" s="14">
        <v>0</v>
      </c>
      <c r="H444" s="22">
        <f t="shared" si="26"/>
        <v>0</v>
      </c>
      <c r="I444" s="15">
        <v>3</v>
      </c>
      <c r="J444" s="16">
        <f t="shared" si="27"/>
        <v>0</v>
      </c>
      <c r="K444" s="52"/>
    </row>
    <row r="445" spans="1:15" s="4" customFormat="1" ht="15.75" hidden="1" thickBot="1">
      <c r="A445" s="33" t="s">
        <v>52</v>
      </c>
      <c r="B445" s="47">
        <v>1</v>
      </c>
      <c r="C445" s="42" t="s">
        <v>0</v>
      </c>
      <c r="D445" s="122" t="s">
        <v>32</v>
      </c>
      <c r="E445" s="33">
        <v>2</v>
      </c>
      <c r="F445" s="342"/>
      <c r="G445" s="43">
        <v>0</v>
      </c>
      <c r="H445" s="21">
        <f t="shared" si="26"/>
        <v>2</v>
      </c>
      <c r="I445" s="21">
        <v>10</v>
      </c>
      <c r="J445" s="44">
        <f t="shared" si="27"/>
        <v>0.2</v>
      </c>
      <c r="K445" s="83"/>
      <c r="L445" s="68" t="s">
        <v>47</v>
      </c>
      <c r="M445" s="68" t="s">
        <v>48</v>
      </c>
      <c r="N445" s="68"/>
      <c r="O445" s="68"/>
    </row>
    <row r="446" spans="1:15" s="4" customFormat="1" ht="15.75" hidden="1" thickBot="1">
      <c r="A446" s="31" t="s">
        <v>52</v>
      </c>
      <c r="B446" s="47">
        <v>1</v>
      </c>
      <c r="C446" s="29" t="s">
        <v>8</v>
      </c>
      <c r="D446" s="81" t="s">
        <v>36</v>
      </c>
      <c r="E446" s="31">
        <v>2</v>
      </c>
      <c r="F446" s="340"/>
      <c r="G446" s="12">
        <v>1</v>
      </c>
      <c r="H446" s="11">
        <f t="shared" si="26"/>
        <v>3</v>
      </c>
      <c r="I446" s="11">
        <v>10</v>
      </c>
      <c r="J446" s="13">
        <f t="shared" si="27"/>
        <v>0.3</v>
      </c>
      <c r="K446" s="50"/>
    </row>
    <row r="447" spans="1:15" s="4" customFormat="1" ht="15.75" hidden="1" thickBot="1">
      <c r="A447" s="32" t="s">
        <v>52</v>
      </c>
      <c r="B447" s="54">
        <v>1</v>
      </c>
      <c r="C447" s="30" t="s">
        <v>16</v>
      </c>
      <c r="D447" s="82" t="s">
        <v>43</v>
      </c>
      <c r="E447" s="32"/>
      <c r="F447" s="341"/>
      <c r="G447" s="14"/>
      <c r="H447" s="15">
        <f t="shared" si="26"/>
        <v>0</v>
      </c>
      <c r="I447" s="15">
        <v>10</v>
      </c>
      <c r="J447" s="16">
        <f t="shared" si="27"/>
        <v>0</v>
      </c>
      <c r="K447" s="52"/>
    </row>
    <row r="448" spans="1:15" s="4" customFormat="1" ht="15.75" hidden="1" thickBot="1">
      <c r="A448" s="31" t="s">
        <v>52</v>
      </c>
      <c r="B448" s="53">
        <v>2</v>
      </c>
      <c r="C448" s="28" t="s">
        <v>0</v>
      </c>
      <c r="D448" s="80" t="s">
        <v>32</v>
      </c>
      <c r="E448" s="48">
        <v>0</v>
      </c>
      <c r="F448" s="339"/>
      <c r="G448" s="9">
        <v>7</v>
      </c>
      <c r="H448" s="11">
        <f t="shared" si="26"/>
        <v>7</v>
      </c>
      <c r="I448" s="8">
        <v>19</v>
      </c>
      <c r="J448" s="10">
        <f t="shared" si="27"/>
        <v>0.36842105263157893</v>
      </c>
      <c r="K448" s="49"/>
      <c r="L448" s="68" t="s">
        <v>47</v>
      </c>
      <c r="M448" s="68" t="s">
        <v>48</v>
      </c>
      <c r="N448" s="68"/>
      <c r="O448" s="68"/>
    </row>
    <row r="449" spans="1:15" s="4" customFormat="1" ht="15.75" hidden="1" thickBot="1">
      <c r="A449" s="31" t="s">
        <v>52</v>
      </c>
      <c r="B449" s="47">
        <v>2</v>
      </c>
      <c r="C449" s="29" t="s">
        <v>8</v>
      </c>
      <c r="D449" s="81" t="s">
        <v>36</v>
      </c>
      <c r="E449" s="31">
        <v>1</v>
      </c>
      <c r="F449" s="340"/>
      <c r="G449" s="12">
        <v>1</v>
      </c>
      <c r="H449" s="11">
        <f t="shared" si="26"/>
        <v>2</v>
      </c>
      <c r="I449" s="11">
        <v>19</v>
      </c>
      <c r="J449" s="13">
        <f t="shared" si="27"/>
        <v>0.10526315789473684</v>
      </c>
      <c r="K449" s="50"/>
    </row>
    <row r="450" spans="1:15" s="4" customFormat="1" ht="15.75" hidden="1" thickBot="1">
      <c r="A450" s="32" t="s">
        <v>52</v>
      </c>
      <c r="B450" s="54">
        <v>2</v>
      </c>
      <c r="C450" s="30" t="s">
        <v>16</v>
      </c>
      <c r="D450" s="82" t="s">
        <v>43</v>
      </c>
      <c r="E450" s="32">
        <v>2</v>
      </c>
      <c r="F450" s="341"/>
      <c r="G450" s="14">
        <v>7</v>
      </c>
      <c r="H450" s="15">
        <f t="shared" si="26"/>
        <v>9</v>
      </c>
      <c r="I450" s="15">
        <v>19</v>
      </c>
      <c r="J450" s="16">
        <f t="shared" si="27"/>
        <v>0.47368421052631576</v>
      </c>
      <c r="K450" s="52"/>
    </row>
    <row r="451" spans="1:15" s="4" customFormat="1" ht="15.75" hidden="1" thickBot="1">
      <c r="A451" s="31" t="s">
        <v>52</v>
      </c>
      <c r="B451" s="53">
        <v>3</v>
      </c>
      <c r="C451" s="28" t="s">
        <v>0</v>
      </c>
      <c r="D451" s="80" t="s">
        <v>32</v>
      </c>
      <c r="E451" s="48">
        <v>0</v>
      </c>
      <c r="F451" s="339"/>
      <c r="G451" s="9">
        <v>3</v>
      </c>
      <c r="H451" s="11">
        <f t="shared" si="26"/>
        <v>3</v>
      </c>
      <c r="I451" s="8">
        <v>20</v>
      </c>
      <c r="J451" s="10">
        <f t="shared" si="27"/>
        <v>0.15</v>
      </c>
      <c r="K451" s="49"/>
      <c r="L451" s="68" t="s">
        <v>47</v>
      </c>
      <c r="M451" s="68" t="s">
        <v>48</v>
      </c>
      <c r="N451" s="68"/>
      <c r="O451" s="68"/>
    </row>
    <row r="452" spans="1:15" s="4" customFormat="1" ht="15.75" hidden="1" thickBot="1">
      <c r="A452" s="31" t="s">
        <v>52</v>
      </c>
      <c r="B452" s="47">
        <v>3</v>
      </c>
      <c r="C452" s="29" t="s">
        <v>8</v>
      </c>
      <c r="D452" s="81" t="s">
        <v>36</v>
      </c>
      <c r="E452" s="31">
        <v>0</v>
      </c>
      <c r="F452" s="340"/>
      <c r="G452" s="12">
        <v>1</v>
      </c>
      <c r="H452" s="11">
        <f t="shared" si="26"/>
        <v>1</v>
      </c>
      <c r="I452" s="11">
        <v>20</v>
      </c>
      <c r="J452" s="13">
        <f t="shared" si="27"/>
        <v>0.05</v>
      </c>
      <c r="K452" s="50"/>
    </row>
    <row r="453" spans="1:15" s="4" customFormat="1" ht="15.75" hidden="1" thickBot="1">
      <c r="A453" s="32" t="s">
        <v>52</v>
      </c>
      <c r="B453" s="54">
        <v>3</v>
      </c>
      <c r="C453" s="30" t="s">
        <v>16</v>
      </c>
      <c r="D453" s="82" t="s">
        <v>43</v>
      </c>
      <c r="E453" s="32">
        <v>2</v>
      </c>
      <c r="F453" s="341"/>
      <c r="G453" s="14">
        <v>4</v>
      </c>
      <c r="H453" s="15">
        <f t="shared" si="26"/>
        <v>6</v>
      </c>
      <c r="I453" s="15">
        <v>20</v>
      </c>
      <c r="J453" s="16">
        <f t="shared" si="27"/>
        <v>0.3</v>
      </c>
      <c r="K453" s="52"/>
    </row>
    <row r="454" spans="1:15" s="4" customFormat="1" ht="15.75" hidden="1" thickBot="1">
      <c r="A454" s="31" t="s">
        <v>52</v>
      </c>
      <c r="B454" s="53">
        <v>4</v>
      </c>
      <c r="C454" s="28" t="s">
        <v>0</v>
      </c>
      <c r="D454" s="80" t="s">
        <v>32</v>
      </c>
      <c r="E454" s="48">
        <v>0</v>
      </c>
      <c r="F454" s="339"/>
      <c r="G454" s="9">
        <v>2</v>
      </c>
      <c r="H454" s="11">
        <f t="shared" si="26"/>
        <v>2</v>
      </c>
      <c r="I454" s="8">
        <v>20</v>
      </c>
      <c r="J454" s="10">
        <f t="shared" si="27"/>
        <v>0.1</v>
      </c>
      <c r="K454" s="49"/>
      <c r="L454" s="68" t="s">
        <v>47</v>
      </c>
      <c r="M454" s="68" t="s">
        <v>48</v>
      </c>
      <c r="N454" s="68"/>
      <c r="O454" s="68"/>
    </row>
    <row r="455" spans="1:15" s="4" customFormat="1" ht="15.75" hidden="1" thickBot="1">
      <c r="A455" s="31" t="s">
        <v>52</v>
      </c>
      <c r="B455" s="47">
        <v>4</v>
      </c>
      <c r="C455" s="29" t="s">
        <v>8</v>
      </c>
      <c r="D455" s="81" t="s">
        <v>36</v>
      </c>
      <c r="E455" s="31">
        <v>0</v>
      </c>
      <c r="F455" s="340"/>
      <c r="G455" s="12">
        <v>0</v>
      </c>
      <c r="H455" s="11">
        <f t="shared" si="26"/>
        <v>0</v>
      </c>
      <c r="I455" s="11">
        <v>20</v>
      </c>
      <c r="J455" s="13">
        <f t="shared" si="27"/>
        <v>0</v>
      </c>
      <c r="K455" s="50"/>
    </row>
    <row r="456" spans="1:15" s="4" customFormat="1" ht="15.75" hidden="1" thickBot="1">
      <c r="A456" s="32" t="s">
        <v>52</v>
      </c>
      <c r="B456" s="54">
        <v>4</v>
      </c>
      <c r="C456" s="30" t="s">
        <v>16</v>
      </c>
      <c r="D456" s="82" t="s">
        <v>43</v>
      </c>
      <c r="E456" s="32">
        <v>0</v>
      </c>
      <c r="F456" s="341"/>
      <c r="G456" s="14">
        <v>3</v>
      </c>
      <c r="H456" s="15">
        <f t="shared" si="26"/>
        <v>3</v>
      </c>
      <c r="I456" s="15">
        <v>20</v>
      </c>
      <c r="J456" s="16">
        <f t="shared" si="27"/>
        <v>0.15</v>
      </c>
      <c r="K456" s="52"/>
    </row>
    <row r="457" spans="1:15" s="4" customFormat="1" ht="15.75" hidden="1" thickBot="1">
      <c r="A457" s="31" t="s">
        <v>52</v>
      </c>
      <c r="B457" s="53">
        <v>5</v>
      </c>
      <c r="C457" s="28" t="s">
        <v>0</v>
      </c>
      <c r="D457" s="25" t="s">
        <v>32</v>
      </c>
      <c r="E457" s="9">
        <v>0</v>
      </c>
      <c r="F457" s="118"/>
      <c r="G457" s="9">
        <v>0</v>
      </c>
      <c r="H457" s="8">
        <f t="shared" si="26"/>
        <v>0</v>
      </c>
      <c r="I457" s="8">
        <v>9</v>
      </c>
      <c r="J457" s="10">
        <f t="shared" si="27"/>
        <v>0</v>
      </c>
      <c r="K457" s="49"/>
      <c r="L457" s="68" t="s">
        <v>47</v>
      </c>
      <c r="M457" s="68" t="s">
        <v>48</v>
      </c>
      <c r="N457" s="68"/>
      <c r="O457" s="68"/>
    </row>
    <row r="458" spans="1:15" s="4" customFormat="1" ht="15.75" hidden="1" thickBot="1">
      <c r="A458" s="31" t="s">
        <v>52</v>
      </c>
      <c r="B458" s="47">
        <v>5</v>
      </c>
      <c r="C458" s="29" t="s">
        <v>8</v>
      </c>
      <c r="D458" s="23" t="s">
        <v>36</v>
      </c>
      <c r="E458" s="12">
        <v>0</v>
      </c>
      <c r="F458" s="102"/>
      <c r="G458" s="12">
        <v>0</v>
      </c>
      <c r="H458" s="21">
        <f t="shared" si="26"/>
        <v>0</v>
      </c>
      <c r="I458" s="11">
        <v>9</v>
      </c>
      <c r="J458" s="13">
        <f t="shared" si="27"/>
        <v>0</v>
      </c>
      <c r="K458" s="50"/>
    </row>
    <row r="459" spans="1:15" s="4" customFormat="1" ht="15.75" hidden="1" thickBot="1">
      <c r="A459" s="32" t="s">
        <v>52</v>
      </c>
      <c r="B459" s="54">
        <v>5</v>
      </c>
      <c r="C459" s="30" t="s">
        <v>16</v>
      </c>
      <c r="D459" s="70" t="s">
        <v>43</v>
      </c>
      <c r="E459" s="14">
        <v>0</v>
      </c>
      <c r="F459" s="338"/>
      <c r="G459" s="14">
        <v>0</v>
      </c>
      <c r="H459" s="22">
        <f t="shared" si="26"/>
        <v>0</v>
      </c>
      <c r="I459" s="15">
        <v>9</v>
      </c>
      <c r="J459" s="16">
        <f t="shared" si="27"/>
        <v>0</v>
      </c>
      <c r="K459" s="52"/>
    </row>
    <row r="460" spans="1:15" s="4" customFormat="1" ht="15.75" hidden="1" thickBot="1">
      <c r="A460" s="31" t="s">
        <v>52</v>
      </c>
      <c r="B460" s="53">
        <v>6</v>
      </c>
      <c r="C460" s="28" t="s">
        <v>0</v>
      </c>
      <c r="D460" s="25" t="s">
        <v>32</v>
      </c>
      <c r="E460" s="9">
        <v>2</v>
      </c>
      <c r="F460" s="118"/>
      <c r="G460" s="9">
        <v>3</v>
      </c>
      <c r="H460" s="8">
        <f t="shared" si="26"/>
        <v>5</v>
      </c>
      <c r="I460" s="8">
        <v>31</v>
      </c>
      <c r="J460" s="10">
        <f t="shared" si="27"/>
        <v>0.16129032258064516</v>
      </c>
      <c r="K460" s="49"/>
      <c r="L460" s="68" t="s">
        <v>47</v>
      </c>
      <c r="M460" s="68" t="s">
        <v>48</v>
      </c>
      <c r="N460" s="68"/>
      <c r="O460" s="68"/>
    </row>
    <row r="461" spans="1:15" s="4" customFormat="1" ht="15.75" hidden="1" thickBot="1">
      <c r="A461" s="31" t="s">
        <v>52</v>
      </c>
      <c r="B461" s="47">
        <v>6</v>
      </c>
      <c r="C461" s="29" t="s">
        <v>8</v>
      </c>
      <c r="D461" s="23" t="s">
        <v>36</v>
      </c>
      <c r="E461" s="12">
        <v>0</v>
      </c>
      <c r="F461" s="102"/>
      <c r="G461" s="12">
        <v>0</v>
      </c>
      <c r="H461" s="21">
        <f t="shared" si="26"/>
        <v>0</v>
      </c>
      <c r="I461" s="11">
        <v>31</v>
      </c>
      <c r="J461" s="13">
        <f t="shared" si="27"/>
        <v>0</v>
      </c>
      <c r="K461" s="50"/>
    </row>
    <row r="462" spans="1:15" s="4" customFormat="1" ht="15.75" hidden="1" thickBot="1">
      <c r="A462" s="32" t="s">
        <v>52</v>
      </c>
      <c r="B462" s="54">
        <v>6</v>
      </c>
      <c r="C462" s="30" t="s">
        <v>16</v>
      </c>
      <c r="D462" s="70" t="s">
        <v>43</v>
      </c>
      <c r="E462" s="14">
        <v>1</v>
      </c>
      <c r="F462" s="338"/>
      <c r="G462" s="14">
        <v>5</v>
      </c>
      <c r="H462" s="22">
        <f t="shared" si="26"/>
        <v>6</v>
      </c>
      <c r="I462" s="15">
        <v>31</v>
      </c>
      <c r="J462" s="16">
        <f t="shared" si="27"/>
        <v>0.19354838709677419</v>
      </c>
      <c r="K462" s="52"/>
    </row>
    <row r="463" spans="1:15" s="4" customFormat="1" ht="15.75" hidden="1" thickBot="1">
      <c r="A463" s="48" t="s">
        <v>50</v>
      </c>
      <c r="B463" s="60">
        <v>1</v>
      </c>
      <c r="C463" s="60" t="s">
        <v>0</v>
      </c>
      <c r="D463" s="25" t="s">
        <v>32</v>
      </c>
      <c r="E463" s="9">
        <v>0</v>
      </c>
      <c r="F463" s="118"/>
      <c r="G463" s="9">
        <v>2</v>
      </c>
      <c r="H463" s="8">
        <f t="shared" si="26"/>
        <v>2</v>
      </c>
      <c r="I463" s="8">
        <v>22</v>
      </c>
      <c r="J463" s="10">
        <f t="shared" si="27"/>
        <v>9.0909090909090912E-2</v>
      </c>
      <c r="K463" s="49"/>
      <c r="L463" s="68" t="s">
        <v>47</v>
      </c>
      <c r="M463" s="68" t="s">
        <v>48</v>
      </c>
      <c r="N463" s="68"/>
      <c r="O463" s="68"/>
    </row>
    <row r="464" spans="1:15" s="4" customFormat="1" ht="15.75" hidden="1" thickBot="1">
      <c r="A464" s="31" t="s">
        <v>50</v>
      </c>
      <c r="B464" s="58">
        <v>1</v>
      </c>
      <c r="C464" s="58" t="s">
        <v>8</v>
      </c>
      <c r="D464" s="23" t="s">
        <v>36</v>
      </c>
      <c r="E464" s="12">
        <v>0</v>
      </c>
      <c r="F464" s="102"/>
      <c r="G464" s="12">
        <v>0</v>
      </c>
      <c r="H464" s="11">
        <f t="shared" si="26"/>
        <v>0</v>
      </c>
      <c r="I464" s="11">
        <v>22</v>
      </c>
      <c r="J464" s="13">
        <f t="shared" si="27"/>
        <v>0</v>
      </c>
      <c r="K464" s="50"/>
    </row>
    <row r="465" spans="1:15" s="4" customFormat="1" ht="15.75" hidden="1" thickBot="1">
      <c r="A465" s="90" t="s">
        <v>50</v>
      </c>
      <c r="B465" s="96">
        <v>1</v>
      </c>
      <c r="C465" s="96" t="s">
        <v>16</v>
      </c>
      <c r="D465" s="97" t="s">
        <v>43</v>
      </c>
      <c r="E465" s="55">
        <v>0</v>
      </c>
      <c r="F465" s="343"/>
      <c r="G465" s="55">
        <v>0</v>
      </c>
      <c r="H465" s="56">
        <f t="shared" si="26"/>
        <v>0</v>
      </c>
      <c r="I465" s="56">
        <v>22</v>
      </c>
      <c r="J465" s="57">
        <f t="shared" si="27"/>
        <v>0</v>
      </c>
      <c r="K465" s="98"/>
    </row>
    <row r="466" spans="1:15" s="4" customFormat="1">
      <c r="A466" s="48" t="s">
        <v>50</v>
      </c>
      <c r="B466" s="60">
        <v>2</v>
      </c>
      <c r="C466" s="60" t="s">
        <v>0</v>
      </c>
      <c r="D466" s="25" t="s">
        <v>32</v>
      </c>
      <c r="E466" s="9">
        <v>0</v>
      </c>
      <c r="F466" s="118"/>
      <c r="G466" s="9">
        <v>4</v>
      </c>
      <c r="H466" s="8">
        <f t="shared" si="26"/>
        <v>4</v>
      </c>
      <c r="I466" s="8">
        <v>10</v>
      </c>
      <c r="J466" s="10">
        <f t="shared" si="27"/>
        <v>0.4</v>
      </c>
      <c r="K466" s="49"/>
      <c r="L466" s="68" t="s">
        <v>47</v>
      </c>
      <c r="M466" s="68" t="s">
        <v>48</v>
      </c>
      <c r="N466" s="68"/>
      <c r="O466" s="68"/>
    </row>
    <row r="467" spans="1:15" s="4" customFormat="1">
      <c r="A467" s="31" t="s">
        <v>50</v>
      </c>
      <c r="B467" s="58">
        <v>2</v>
      </c>
      <c r="C467" s="58" t="s">
        <v>8</v>
      </c>
      <c r="D467" s="23" t="s">
        <v>36</v>
      </c>
      <c r="E467" s="12">
        <v>0</v>
      </c>
      <c r="F467" s="102"/>
      <c r="G467" s="12">
        <v>0</v>
      </c>
      <c r="H467" s="11">
        <f t="shared" si="26"/>
        <v>0</v>
      </c>
      <c r="I467" s="11">
        <v>10</v>
      </c>
      <c r="J467" s="13">
        <f t="shared" si="27"/>
        <v>0</v>
      </c>
      <c r="K467" s="50"/>
    </row>
    <row r="468" spans="1:15" s="4" customFormat="1" ht="15.75" thickBot="1">
      <c r="A468" s="32" t="s">
        <v>50</v>
      </c>
      <c r="B468" s="62">
        <v>2</v>
      </c>
      <c r="C468" s="62" t="s">
        <v>16</v>
      </c>
      <c r="D468" s="70" t="s">
        <v>43</v>
      </c>
      <c r="E468" s="14">
        <v>2</v>
      </c>
      <c r="F468" s="338"/>
      <c r="G468" s="14">
        <v>1</v>
      </c>
      <c r="H468" s="15">
        <f t="shared" si="26"/>
        <v>3</v>
      </c>
      <c r="I468" s="15">
        <v>10</v>
      </c>
      <c r="J468" s="16">
        <f t="shared" si="27"/>
        <v>0.3</v>
      </c>
      <c r="K468" s="52"/>
    </row>
    <row r="469" spans="1:15" s="4" customFormat="1" ht="15.75" hidden="1" thickBot="1">
      <c r="A469" s="33" t="s">
        <v>50</v>
      </c>
      <c r="B469" s="88">
        <v>3</v>
      </c>
      <c r="C469" s="88" t="s">
        <v>0</v>
      </c>
      <c r="D469" s="69" t="s">
        <v>32</v>
      </c>
      <c r="E469" s="43">
        <v>0</v>
      </c>
      <c r="F469" s="117"/>
      <c r="G469" s="43">
        <v>3</v>
      </c>
      <c r="H469" s="21">
        <f t="shared" si="26"/>
        <v>3</v>
      </c>
      <c r="I469" s="21">
        <v>18</v>
      </c>
      <c r="J469" s="44">
        <f t="shared" si="27"/>
        <v>0.16666666666666666</v>
      </c>
      <c r="K469" s="83"/>
      <c r="L469" s="68" t="s">
        <v>47</v>
      </c>
      <c r="M469" s="68" t="s">
        <v>48</v>
      </c>
      <c r="N469" s="68"/>
      <c r="O469" s="68"/>
    </row>
    <row r="470" spans="1:15" s="4" customFormat="1" ht="15.75" hidden="1" thickBot="1">
      <c r="A470" s="31" t="s">
        <v>50</v>
      </c>
      <c r="B470" s="58">
        <v>3</v>
      </c>
      <c r="C470" s="58" t="s">
        <v>8</v>
      </c>
      <c r="D470" s="23" t="s">
        <v>36</v>
      </c>
      <c r="E470" s="12">
        <v>2</v>
      </c>
      <c r="F470" s="102"/>
      <c r="G470" s="12">
        <v>1</v>
      </c>
      <c r="H470" s="11">
        <f t="shared" si="26"/>
        <v>3</v>
      </c>
      <c r="I470" s="11">
        <v>18</v>
      </c>
      <c r="J470" s="13">
        <f t="shared" si="27"/>
        <v>0.16666666666666666</v>
      </c>
      <c r="K470" s="50"/>
    </row>
    <row r="471" spans="1:15" s="4" customFormat="1" ht="15.75" hidden="1" thickBot="1">
      <c r="A471" s="90" t="s">
        <v>50</v>
      </c>
      <c r="B471" s="96">
        <v>3</v>
      </c>
      <c r="C471" s="96" t="s">
        <v>16</v>
      </c>
      <c r="D471" s="97" t="s">
        <v>43</v>
      </c>
      <c r="E471" s="55">
        <v>1</v>
      </c>
      <c r="F471" s="343"/>
      <c r="G471" s="55">
        <v>4</v>
      </c>
      <c r="H471" s="56">
        <f t="shared" si="26"/>
        <v>5</v>
      </c>
      <c r="I471" s="56">
        <v>18</v>
      </c>
      <c r="J471" s="57">
        <f t="shared" si="27"/>
        <v>0.27777777777777779</v>
      </c>
      <c r="K471" s="98"/>
    </row>
    <row r="472" spans="1:15" s="4" customFormat="1">
      <c r="A472" s="48" t="s">
        <v>50</v>
      </c>
      <c r="B472" s="60">
        <v>4</v>
      </c>
      <c r="C472" s="60" t="s">
        <v>0</v>
      </c>
      <c r="D472" s="25" t="s">
        <v>32</v>
      </c>
      <c r="E472" s="9">
        <v>1</v>
      </c>
      <c r="F472" s="118"/>
      <c r="G472" s="9">
        <v>0</v>
      </c>
      <c r="H472" s="8">
        <f t="shared" si="26"/>
        <v>1</v>
      </c>
      <c r="I472" s="8">
        <v>9</v>
      </c>
      <c r="J472" s="10">
        <f t="shared" si="27"/>
        <v>0.1111111111111111</v>
      </c>
      <c r="K472" s="49"/>
      <c r="L472" s="68" t="s">
        <v>47</v>
      </c>
      <c r="M472" s="68" t="s">
        <v>48</v>
      </c>
      <c r="N472" s="68"/>
      <c r="O472" s="68"/>
    </row>
    <row r="473" spans="1:15" s="4" customFormat="1">
      <c r="A473" s="31" t="s">
        <v>50</v>
      </c>
      <c r="B473" s="58">
        <v>4</v>
      </c>
      <c r="C473" s="58" t="s">
        <v>8</v>
      </c>
      <c r="D473" s="23" t="s">
        <v>36</v>
      </c>
      <c r="E473" s="12">
        <v>0</v>
      </c>
      <c r="F473" s="102"/>
      <c r="G473" s="12">
        <v>1</v>
      </c>
      <c r="H473" s="11">
        <f t="shared" si="26"/>
        <v>1</v>
      </c>
      <c r="I473" s="11">
        <v>9</v>
      </c>
      <c r="J473" s="13">
        <f t="shared" si="27"/>
        <v>0.1111111111111111</v>
      </c>
      <c r="K473" s="50"/>
    </row>
    <row r="474" spans="1:15" s="4" customFormat="1" ht="15.75" thickBot="1">
      <c r="A474" s="32" t="s">
        <v>50</v>
      </c>
      <c r="B474" s="62">
        <v>4</v>
      </c>
      <c r="C474" s="62" t="s">
        <v>16</v>
      </c>
      <c r="D474" s="70" t="s">
        <v>43</v>
      </c>
      <c r="E474" s="14">
        <v>0</v>
      </c>
      <c r="F474" s="338"/>
      <c r="G474" s="14">
        <v>1</v>
      </c>
      <c r="H474" s="15">
        <f t="shared" si="26"/>
        <v>1</v>
      </c>
      <c r="I474" s="15">
        <v>9</v>
      </c>
      <c r="J474" s="16">
        <f t="shared" si="27"/>
        <v>0.1111111111111111</v>
      </c>
      <c r="K474" s="52"/>
    </row>
    <row r="475" spans="1:15" s="4" customFormat="1" hidden="1">
      <c r="A475" s="33" t="s">
        <v>50</v>
      </c>
      <c r="B475" s="88">
        <v>5</v>
      </c>
      <c r="C475" s="88" t="s">
        <v>0</v>
      </c>
      <c r="D475" s="69" t="s">
        <v>32</v>
      </c>
      <c r="E475" s="43">
        <v>0</v>
      </c>
      <c r="F475" s="117"/>
      <c r="G475" s="43">
        <v>2</v>
      </c>
      <c r="H475" s="21">
        <f t="shared" si="26"/>
        <v>2</v>
      </c>
      <c r="I475" s="21">
        <v>8</v>
      </c>
      <c r="J475" s="44">
        <f t="shared" si="27"/>
        <v>0.25</v>
      </c>
      <c r="K475" s="83"/>
      <c r="L475" s="68" t="s">
        <v>47</v>
      </c>
      <c r="M475" s="68" t="s">
        <v>48</v>
      </c>
      <c r="N475" s="68"/>
      <c r="O475" s="68"/>
    </row>
    <row r="476" spans="1:15" s="4" customFormat="1" hidden="1">
      <c r="A476" s="31" t="s">
        <v>50</v>
      </c>
      <c r="B476" s="58">
        <v>5</v>
      </c>
      <c r="C476" s="58" t="s">
        <v>8</v>
      </c>
      <c r="D476" s="23" t="s">
        <v>36</v>
      </c>
      <c r="E476" s="12">
        <v>0</v>
      </c>
      <c r="F476" s="102"/>
      <c r="G476" s="12">
        <v>0</v>
      </c>
      <c r="H476" s="11">
        <f t="shared" si="26"/>
        <v>0</v>
      </c>
      <c r="I476" s="11">
        <v>8</v>
      </c>
      <c r="J476" s="13">
        <f t="shared" si="27"/>
        <v>0</v>
      </c>
      <c r="K476" s="50"/>
    </row>
    <row r="477" spans="1:15" s="4" customFormat="1" hidden="1">
      <c r="A477" s="90" t="s">
        <v>50</v>
      </c>
      <c r="B477" s="96">
        <v>5</v>
      </c>
      <c r="C477" s="96" t="s">
        <v>16</v>
      </c>
      <c r="D477" s="97" t="s">
        <v>43</v>
      </c>
      <c r="E477" s="55">
        <v>0</v>
      </c>
      <c r="F477" s="343"/>
      <c r="G477" s="55">
        <v>1</v>
      </c>
      <c r="H477" s="56">
        <f t="shared" si="26"/>
        <v>1</v>
      </c>
      <c r="I477" s="56">
        <v>8</v>
      </c>
      <c r="J477" s="57">
        <f t="shared" si="27"/>
        <v>0.125</v>
      </c>
      <c r="K477" s="98"/>
    </row>
    <row r="478" spans="1:15" s="4" customFormat="1" hidden="1">
      <c r="A478" s="48" t="s">
        <v>50</v>
      </c>
      <c r="B478" s="60">
        <v>6</v>
      </c>
      <c r="C478" s="60" t="s">
        <v>0</v>
      </c>
      <c r="D478" s="25" t="s">
        <v>32</v>
      </c>
      <c r="E478" s="9">
        <v>0</v>
      </c>
      <c r="F478" s="118"/>
      <c r="G478" s="9">
        <v>2</v>
      </c>
      <c r="H478" s="8">
        <f t="shared" si="26"/>
        <v>2</v>
      </c>
      <c r="I478" s="8">
        <v>8</v>
      </c>
      <c r="J478" s="10">
        <f t="shared" si="27"/>
        <v>0.25</v>
      </c>
      <c r="K478" s="49"/>
      <c r="L478" s="68" t="s">
        <v>47</v>
      </c>
      <c r="M478" s="68" t="s">
        <v>48</v>
      </c>
      <c r="N478" s="68"/>
      <c r="O478" s="68"/>
    </row>
    <row r="479" spans="1:15" s="4" customFormat="1" hidden="1">
      <c r="A479" s="31" t="s">
        <v>50</v>
      </c>
      <c r="B479" s="58">
        <v>6</v>
      </c>
      <c r="C479" s="58" t="s">
        <v>8</v>
      </c>
      <c r="D479" s="23" t="s">
        <v>36</v>
      </c>
      <c r="E479" s="12">
        <v>0</v>
      </c>
      <c r="F479" s="102"/>
      <c r="G479" s="12">
        <v>0</v>
      </c>
      <c r="H479" s="11">
        <f t="shared" si="26"/>
        <v>0</v>
      </c>
      <c r="I479" s="11">
        <v>8</v>
      </c>
      <c r="J479" s="13">
        <f t="shared" si="27"/>
        <v>0</v>
      </c>
      <c r="K479" s="50"/>
    </row>
    <row r="480" spans="1:15" s="4" customFormat="1" ht="15.75" hidden="1" thickBot="1">
      <c r="A480" s="32" t="s">
        <v>50</v>
      </c>
      <c r="B480" s="62">
        <v>6</v>
      </c>
      <c r="C480" s="62" t="s">
        <v>16</v>
      </c>
      <c r="D480" s="70" t="s">
        <v>43</v>
      </c>
      <c r="E480" s="14">
        <v>1</v>
      </c>
      <c r="F480" s="338"/>
      <c r="G480" s="14">
        <v>2</v>
      </c>
      <c r="H480" s="15">
        <f t="shared" si="26"/>
        <v>3</v>
      </c>
      <c r="I480" s="15">
        <v>8</v>
      </c>
      <c r="J480" s="16">
        <f t="shared" si="27"/>
        <v>0.375</v>
      </c>
      <c r="K480" s="52"/>
    </row>
    <row r="481" spans="1:15" s="4" customFormat="1" hidden="1">
      <c r="A481" s="33" t="s">
        <v>50</v>
      </c>
      <c r="B481" s="88">
        <v>7</v>
      </c>
      <c r="C481" s="88" t="s">
        <v>0</v>
      </c>
      <c r="D481" s="69" t="s">
        <v>32</v>
      </c>
      <c r="E481" s="43">
        <v>0</v>
      </c>
      <c r="F481" s="117"/>
      <c r="G481" s="43">
        <v>1</v>
      </c>
      <c r="H481" s="21">
        <f t="shared" si="26"/>
        <v>1</v>
      </c>
      <c r="I481" s="21">
        <v>8</v>
      </c>
      <c r="J481" s="44">
        <f t="shared" si="27"/>
        <v>0.125</v>
      </c>
      <c r="K481" s="83"/>
    </row>
    <row r="482" spans="1:15" s="4" customFormat="1" hidden="1">
      <c r="A482" s="31" t="s">
        <v>50</v>
      </c>
      <c r="B482" s="58">
        <v>7</v>
      </c>
      <c r="C482" s="58" t="s">
        <v>8</v>
      </c>
      <c r="D482" s="23" t="s">
        <v>36</v>
      </c>
      <c r="E482" s="12">
        <v>0</v>
      </c>
      <c r="F482" s="102"/>
      <c r="G482" s="12">
        <v>0</v>
      </c>
      <c r="H482" s="11">
        <f t="shared" si="26"/>
        <v>0</v>
      </c>
      <c r="I482" s="11">
        <v>8</v>
      </c>
      <c r="J482" s="13">
        <f t="shared" si="27"/>
        <v>0</v>
      </c>
      <c r="K482" s="50"/>
    </row>
    <row r="483" spans="1:15" s="4" customFormat="1" ht="15.75" hidden="1" thickBot="1">
      <c r="A483" s="32" t="s">
        <v>50</v>
      </c>
      <c r="B483" s="62">
        <v>7</v>
      </c>
      <c r="C483" s="62" t="s">
        <v>16</v>
      </c>
      <c r="D483" s="70" t="s">
        <v>43</v>
      </c>
      <c r="E483" s="14">
        <v>0</v>
      </c>
      <c r="F483" s="338"/>
      <c r="G483" s="14">
        <v>1</v>
      </c>
      <c r="H483" s="15">
        <f t="shared" si="26"/>
        <v>1</v>
      </c>
      <c r="I483" s="15">
        <v>8</v>
      </c>
      <c r="J483" s="16">
        <f t="shared" si="27"/>
        <v>0.125</v>
      </c>
      <c r="K483" s="52"/>
    </row>
    <row r="484" spans="1:15" s="4" customFormat="1" hidden="1">
      <c r="A484" s="48" t="s">
        <v>25</v>
      </c>
      <c r="B484" s="53">
        <v>1</v>
      </c>
      <c r="C484" s="28" t="s">
        <v>0</v>
      </c>
      <c r="D484" s="80" t="s">
        <v>32</v>
      </c>
      <c r="E484" s="48">
        <v>0</v>
      </c>
      <c r="F484" s="339"/>
      <c r="G484" s="9">
        <v>8</v>
      </c>
      <c r="H484" s="11">
        <f t="shared" si="26"/>
        <v>8</v>
      </c>
      <c r="I484" s="8">
        <v>33</v>
      </c>
      <c r="J484" s="10">
        <f t="shared" si="27"/>
        <v>0.24242424242424243</v>
      </c>
      <c r="K484" s="49"/>
      <c r="L484" s="68" t="s">
        <v>47</v>
      </c>
      <c r="M484" s="68" t="s">
        <v>48</v>
      </c>
      <c r="N484" s="68"/>
      <c r="O484" s="68"/>
    </row>
    <row r="485" spans="1:15" s="4" customFormat="1" hidden="1">
      <c r="A485" s="33" t="s">
        <v>25</v>
      </c>
      <c r="B485" s="47">
        <v>1</v>
      </c>
      <c r="C485" s="29" t="s">
        <v>8</v>
      </c>
      <c r="D485" s="81" t="s">
        <v>36</v>
      </c>
      <c r="E485" s="31">
        <v>1</v>
      </c>
      <c r="F485" s="340"/>
      <c r="G485" s="12">
        <v>2</v>
      </c>
      <c r="H485" s="11">
        <f t="shared" ref="H485:H504" si="28">SUM(E485:G485)</f>
        <v>3</v>
      </c>
      <c r="I485" s="11">
        <v>33</v>
      </c>
      <c r="J485" s="13">
        <f t="shared" ref="J485:J504" si="29">H485/I485</f>
        <v>9.0909090909090912E-2</v>
      </c>
      <c r="K485" s="50"/>
    </row>
    <row r="486" spans="1:15" s="4" customFormat="1" ht="15.75" hidden="1" thickBot="1">
      <c r="A486" s="51" t="s">
        <v>25</v>
      </c>
      <c r="B486" s="54">
        <v>1</v>
      </c>
      <c r="C486" s="30" t="s">
        <v>16</v>
      </c>
      <c r="D486" s="82" t="s">
        <v>43</v>
      </c>
      <c r="E486" s="32">
        <v>2</v>
      </c>
      <c r="F486" s="341"/>
      <c r="G486" s="14">
        <v>6</v>
      </c>
      <c r="H486" s="15">
        <f t="shared" si="28"/>
        <v>8</v>
      </c>
      <c r="I486" s="15">
        <v>33</v>
      </c>
      <c r="J486" s="16">
        <f t="shared" si="29"/>
        <v>0.24242424242424243</v>
      </c>
      <c r="K486" s="52"/>
    </row>
    <row r="487" spans="1:15" s="4" customFormat="1" hidden="1">
      <c r="A487" s="48" t="s">
        <v>25</v>
      </c>
      <c r="B487" s="53">
        <v>2</v>
      </c>
      <c r="C487" s="28" t="s">
        <v>0</v>
      </c>
      <c r="D487" s="80" t="s">
        <v>32</v>
      </c>
      <c r="E487" s="48">
        <v>1</v>
      </c>
      <c r="F487" s="339"/>
      <c r="G487" s="9">
        <v>3</v>
      </c>
      <c r="H487" s="11">
        <f t="shared" si="28"/>
        <v>4</v>
      </c>
      <c r="I487" s="8">
        <v>16</v>
      </c>
      <c r="J487" s="10">
        <f t="shared" si="29"/>
        <v>0.25</v>
      </c>
      <c r="K487" s="49"/>
      <c r="L487" s="68" t="s">
        <v>47</v>
      </c>
      <c r="M487" s="68" t="s">
        <v>48</v>
      </c>
      <c r="N487" s="68"/>
      <c r="O487" s="68"/>
    </row>
    <row r="488" spans="1:15" s="4" customFormat="1" hidden="1">
      <c r="A488" s="33" t="s">
        <v>25</v>
      </c>
      <c r="B488" s="47">
        <v>2</v>
      </c>
      <c r="C488" s="29" t="s">
        <v>8</v>
      </c>
      <c r="D488" s="81" t="s">
        <v>36</v>
      </c>
      <c r="E488" s="31">
        <v>0</v>
      </c>
      <c r="F488" s="340"/>
      <c r="G488" s="12">
        <v>0</v>
      </c>
      <c r="H488" s="11">
        <f t="shared" si="28"/>
        <v>0</v>
      </c>
      <c r="I488" s="11">
        <v>16</v>
      </c>
      <c r="J488" s="13">
        <f t="shared" si="29"/>
        <v>0</v>
      </c>
      <c r="K488" s="50"/>
    </row>
    <row r="489" spans="1:15" s="4" customFormat="1" ht="15.75" hidden="1" thickBot="1">
      <c r="A489" s="51" t="s">
        <v>25</v>
      </c>
      <c r="B489" s="54">
        <v>2</v>
      </c>
      <c r="C489" s="30" t="s">
        <v>16</v>
      </c>
      <c r="D489" s="82" t="s">
        <v>43</v>
      </c>
      <c r="E489" s="32">
        <v>0</v>
      </c>
      <c r="F489" s="341"/>
      <c r="G489" s="14">
        <v>4</v>
      </c>
      <c r="H489" s="15">
        <f t="shared" si="28"/>
        <v>4</v>
      </c>
      <c r="I489" s="15">
        <v>16</v>
      </c>
      <c r="J489" s="16">
        <f t="shared" si="29"/>
        <v>0.25</v>
      </c>
      <c r="K489" s="52"/>
    </row>
    <row r="490" spans="1:15" s="4" customFormat="1" hidden="1">
      <c r="A490" s="48" t="s">
        <v>25</v>
      </c>
      <c r="B490" s="53">
        <v>3</v>
      </c>
      <c r="C490" s="28" t="s">
        <v>0</v>
      </c>
      <c r="D490" s="80" t="s">
        <v>32</v>
      </c>
      <c r="E490" s="48">
        <v>0</v>
      </c>
      <c r="F490" s="339"/>
      <c r="G490" s="9">
        <v>5</v>
      </c>
      <c r="H490" s="11">
        <f t="shared" si="28"/>
        <v>5</v>
      </c>
      <c r="I490" s="8">
        <v>26</v>
      </c>
      <c r="J490" s="10">
        <f t="shared" si="29"/>
        <v>0.19230769230769232</v>
      </c>
      <c r="K490" s="49"/>
      <c r="L490" s="68" t="s">
        <v>47</v>
      </c>
      <c r="M490" s="68" t="s">
        <v>48</v>
      </c>
      <c r="N490" s="68"/>
      <c r="O490" s="68"/>
    </row>
    <row r="491" spans="1:15" s="4" customFormat="1" hidden="1">
      <c r="A491" s="33" t="s">
        <v>25</v>
      </c>
      <c r="B491" s="47">
        <v>3</v>
      </c>
      <c r="C491" s="29" t="s">
        <v>8</v>
      </c>
      <c r="D491" s="81" t="s">
        <v>36</v>
      </c>
      <c r="E491" s="31">
        <v>0</v>
      </c>
      <c r="F491" s="340"/>
      <c r="G491" s="12">
        <v>1</v>
      </c>
      <c r="H491" s="11">
        <f t="shared" si="28"/>
        <v>1</v>
      </c>
      <c r="I491" s="11">
        <v>26</v>
      </c>
      <c r="J491" s="13">
        <f t="shared" si="29"/>
        <v>3.8461538461538464E-2</v>
      </c>
      <c r="K491" s="50"/>
    </row>
    <row r="492" spans="1:15" s="4" customFormat="1" ht="15.75" hidden="1" thickBot="1">
      <c r="A492" s="51" t="s">
        <v>25</v>
      </c>
      <c r="B492" s="54">
        <v>3</v>
      </c>
      <c r="C492" s="30" t="s">
        <v>16</v>
      </c>
      <c r="D492" s="82" t="s">
        <v>43</v>
      </c>
      <c r="E492" s="32">
        <v>1</v>
      </c>
      <c r="F492" s="341"/>
      <c r="G492" s="14">
        <v>3</v>
      </c>
      <c r="H492" s="15">
        <f t="shared" si="28"/>
        <v>4</v>
      </c>
      <c r="I492" s="15">
        <v>26</v>
      </c>
      <c r="J492" s="16">
        <f t="shared" si="29"/>
        <v>0.15384615384615385</v>
      </c>
      <c r="K492" s="52"/>
    </row>
    <row r="493" spans="1:15" s="4" customFormat="1" hidden="1">
      <c r="A493" s="48" t="s">
        <v>25</v>
      </c>
      <c r="B493" s="53">
        <v>4</v>
      </c>
      <c r="C493" s="28" t="s">
        <v>0</v>
      </c>
      <c r="D493" s="80" t="s">
        <v>32</v>
      </c>
      <c r="E493" s="48">
        <v>0</v>
      </c>
      <c r="F493" s="339"/>
      <c r="G493" s="9">
        <v>4</v>
      </c>
      <c r="H493" s="11">
        <f t="shared" si="28"/>
        <v>4</v>
      </c>
      <c r="I493" s="8">
        <v>18</v>
      </c>
      <c r="J493" s="10">
        <f t="shared" si="29"/>
        <v>0.22222222222222221</v>
      </c>
      <c r="K493" s="49"/>
      <c r="L493" s="68" t="s">
        <v>47</v>
      </c>
      <c r="M493" s="68" t="s">
        <v>48</v>
      </c>
      <c r="N493" s="68"/>
      <c r="O493" s="68"/>
    </row>
    <row r="494" spans="1:15" s="4" customFormat="1" hidden="1">
      <c r="A494" s="33" t="s">
        <v>25</v>
      </c>
      <c r="B494" s="47">
        <v>4</v>
      </c>
      <c r="C494" s="29" t="s">
        <v>8</v>
      </c>
      <c r="D494" s="81" t="s">
        <v>36</v>
      </c>
      <c r="E494" s="31">
        <v>0</v>
      </c>
      <c r="F494" s="340"/>
      <c r="G494" s="12">
        <v>0</v>
      </c>
      <c r="H494" s="11">
        <f t="shared" si="28"/>
        <v>0</v>
      </c>
      <c r="I494" s="11">
        <v>18</v>
      </c>
      <c r="J494" s="13">
        <f t="shared" si="29"/>
        <v>0</v>
      </c>
      <c r="K494" s="50"/>
    </row>
    <row r="495" spans="1:15" s="4" customFormat="1" ht="15.75" hidden="1" thickBot="1">
      <c r="A495" s="51" t="s">
        <v>25</v>
      </c>
      <c r="B495" s="54">
        <v>4</v>
      </c>
      <c r="C495" s="30" t="s">
        <v>16</v>
      </c>
      <c r="D495" s="82" t="s">
        <v>43</v>
      </c>
      <c r="E495" s="32">
        <v>1</v>
      </c>
      <c r="F495" s="341"/>
      <c r="G495" s="14">
        <v>3</v>
      </c>
      <c r="H495" s="15">
        <f t="shared" si="28"/>
        <v>4</v>
      </c>
      <c r="I495" s="15">
        <v>18</v>
      </c>
      <c r="J495" s="16">
        <f t="shared" si="29"/>
        <v>0.22222222222222221</v>
      </c>
      <c r="K495" s="52"/>
    </row>
    <row r="496" spans="1:15" s="4" customFormat="1" hidden="1">
      <c r="A496" s="48" t="s">
        <v>25</v>
      </c>
      <c r="B496" s="53">
        <v>5</v>
      </c>
      <c r="C496" s="28" t="s">
        <v>0</v>
      </c>
      <c r="D496" s="25" t="s">
        <v>32</v>
      </c>
      <c r="E496" s="43">
        <v>0</v>
      </c>
      <c r="F496" s="117"/>
      <c r="G496" s="43">
        <v>4</v>
      </c>
      <c r="H496" s="21">
        <f t="shared" si="28"/>
        <v>4</v>
      </c>
      <c r="I496" s="21">
        <v>22</v>
      </c>
      <c r="J496" s="44">
        <f t="shared" si="29"/>
        <v>0.18181818181818182</v>
      </c>
      <c r="K496" s="83"/>
      <c r="L496" s="68" t="s">
        <v>47</v>
      </c>
      <c r="M496" s="68" t="s">
        <v>48</v>
      </c>
      <c r="N496" s="68"/>
      <c r="O496" s="68"/>
    </row>
    <row r="497" spans="1:15" s="4" customFormat="1" hidden="1">
      <c r="A497" s="33" t="s">
        <v>25</v>
      </c>
      <c r="B497" s="47">
        <v>5</v>
      </c>
      <c r="C497" s="29" t="s">
        <v>8</v>
      </c>
      <c r="D497" s="23" t="s">
        <v>36</v>
      </c>
      <c r="E497" s="12">
        <v>0</v>
      </c>
      <c r="F497" s="102"/>
      <c r="G497" s="12">
        <v>3</v>
      </c>
      <c r="H497" s="21">
        <f t="shared" si="28"/>
        <v>3</v>
      </c>
      <c r="I497" s="11">
        <v>22</v>
      </c>
      <c r="J497" s="13">
        <f t="shared" si="29"/>
        <v>0.13636363636363635</v>
      </c>
      <c r="K497" s="50"/>
    </row>
    <row r="498" spans="1:15" s="4" customFormat="1" ht="15.75" hidden="1" thickBot="1">
      <c r="A498" s="51" t="s">
        <v>25</v>
      </c>
      <c r="B498" s="54">
        <v>5</v>
      </c>
      <c r="C498" s="30" t="s">
        <v>16</v>
      </c>
      <c r="D498" s="70" t="s">
        <v>43</v>
      </c>
      <c r="E498" s="14">
        <v>1</v>
      </c>
      <c r="F498" s="338"/>
      <c r="G498" s="14">
        <v>6</v>
      </c>
      <c r="H498" s="22">
        <f t="shared" si="28"/>
        <v>7</v>
      </c>
      <c r="I498" s="15">
        <v>22</v>
      </c>
      <c r="J498" s="16">
        <f t="shared" si="29"/>
        <v>0.31818181818181818</v>
      </c>
      <c r="K498" s="52"/>
    </row>
    <row r="499" spans="1:15" s="4" customFormat="1" hidden="1">
      <c r="A499" s="48" t="s">
        <v>25</v>
      </c>
      <c r="B499" s="53">
        <v>6</v>
      </c>
      <c r="C499" s="28" t="s">
        <v>0</v>
      </c>
      <c r="D499" s="25" t="s">
        <v>32</v>
      </c>
      <c r="E499" s="9">
        <v>2</v>
      </c>
      <c r="F499" s="118"/>
      <c r="G499" s="9">
        <v>8</v>
      </c>
      <c r="H499" s="8">
        <f t="shared" si="28"/>
        <v>10</v>
      </c>
      <c r="I499" s="8">
        <v>44</v>
      </c>
      <c r="J499" s="10">
        <f t="shared" si="29"/>
        <v>0.22727272727272727</v>
      </c>
      <c r="K499" s="49"/>
      <c r="L499" s="68" t="s">
        <v>47</v>
      </c>
      <c r="M499" s="68" t="s">
        <v>48</v>
      </c>
      <c r="N499" s="68"/>
      <c r="O499" s="68"/>
    </row>
    <row r="500" spans="1:15" s="4" customFormat="1" hidden="1">
      <c r="A500" s="33" t="s">
        <v>25</v>
      </c>
      <c r="B500" s="47">
        <v>6</v>
      </c>
      <c r="C500" s="29" t="s">
        <v>8</v>
      </c>
      <c r="D500" s="23" t="s">
        <v>36</v>
      </c>
      <c r="E500" s="12">
        <v>0</v>
      </c>
      <c r="F500" s="102"/>
      <c r="G500" s="12">
        <v>3</v>
      </c>
      <c r="H500" s="21">
        <f t="shared" si="28"/>
        <v>3</v>
      </c>
      <c r="I500" s="11">
        <v>44</v>
      </c>
      <c r="J500" s="13">
        <f t="shared" si="29"/>
        <v>6.8181818181818177E-2</v>
      </c>
      <c r="K500" s="50"/>
    </row>
    <row r="501" spans="1:15" s="4" customFormat="1" ht="15.75" hidden="1" thickBot="1">
      <c r="A501" s="51" t="s">
        <v>25</v>
      </c>
      <c r="B501" s="54">
        <v>6</v>
      </c>
      <c r="C501" s="30" t="s">
        <v>16</v>
      </c>
      <c r="D501" s="70" t="s">
        <v>43</v>
      </c>
      <c r="E501" s="14">
        <v>3</v>
      </c>
      <c r="F501" s="338"/>
      <c r="G501" s="14">
        <v>0</v>
      </c>
      <c r="H501" s="22">
        <f t="shared" si="28"/>
        <v>3</v>
      </c>
      <c r="I501" s="15">
        <v>44</v>
      </c>
      <c r="J501" s="16">
        <f t="shared" si="29"/>
        <v>6.8181818181818177E-2</v>
      </c>
      <c r="K501" s="52"/>
    </row>
    <row r="502" spans="1:15" s="4" customFormat="1" hidden="1">
      <c r="A502" s="48" t="s">
        <v>25</v>
      </c>
      <c r="B502" s="53">
        <v>7</v>
      </c>
      <c r="C502" s="28" t="s">
        <v>0</v>
      </c>
      <c r="D502" s="25" t="s">
        <v>32</v>
      </c>
      <c r="E502" s="9">
        <v>0</v>
      </c>
      <c r="F502" s="118"/>
      <c r="G502" s="9">
        <v>4</v>
      </c>
      <c r="H502" s="8">
        <f t="shared" si="28"/>
        <v>4</v>
      </c>
      <c r="I502" s="8">
        <v>26</v>
      </c>
      <c r="J502" s="10">
        <f t="shared" si="29"/>
        <v>0.15384615384615385</v>
      </c>
      <c r="K502" s="49"/>
    </row>
    <row r="503" spans="1:15" s="4" customFormat="1" hidden="1">
      <c r="A503" s="33" t="s">
        <v>25</v>
      </c>
      <c r="B503" s="47">
        <v>7</v>
      </c>
      <c r="C503" s="29" t="s">
        <v>8</v>
      </c>
      <c r="D503" s="23" t="s">
        <v>36</v>
      </c>
      <c r="E503" s="12">
        <v>0</v>
      </c>
      <c r="F503" s="102"/>
      <c r="G503" s="12">
        <v>1</v>
      </c>
      <c r="H503" s="21">
        <f t="shared" si="28"/>
        <v>1</v>
      </c>
      <c r="I503" s="11">
        <v>26</v>
      </c>
      <c r="J503" s="13">
        <f t="shared" si="29"/>
        <v>3.8461538461538464E-2</v>
      </c>
      <c r="K503" s="50"/>
    </row>
    <row r="504" spans="1:15" s="4" customFormat="1" ht="15.75" hidden="1" thickBot="1">
      <c r="A504" s="51" t="s">
        <v>25</v>
      </c>
      <c r="B504" s="54">
        <v>7</v>
      </c>
      <c r="C504" s="30" t="s">
        <v>16</v>
      </c>
      <c r="D504" s="70" t="s">
        <v>43</v>
      </c>
      <c r="E504" s="14">
        <v>0</v>
      </c>
      <c r="F504" s="338"/>
      <c r="G504" s="14">
        <v>2</v>
      </c>
      <c r="H504" s="22">
        <f t="shared" si="28"/>
        <v>2</v>
      </c>
      <c r="I504" s="15">
        <v>26</v>
      </c>
      <c r="J504" s="16">
        <f t="shared" si="29"/>
        <v>7.6923076923076927E-2</v>
      </c>
      <c r="K504" s="52"/>
    </row>
    <row r="505" spans="1:15" hidden="1"/>
    <row r="506" spans="1:15" hidden="1"/>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sheetPr>
    <tabColor theme="8" tint="0.59999389629810485"/>
  </sheetPr>
  <dimension ref="A1:P486"/>
  <sheetViews>
    <sheetView topLeftCell="A3" zoomScale="90" zoomScaleNormal="90" workbookViewId="0">
      <pane ySplit="1" topLeftCell="A4" activePane="bottomLeft" state="frozen"/>
      <selection activeCell="A3" sqref="A3"/>
      <selection pane="bottomLeft" activeCell="A3" sqref="A1:XFD1048576"/>
    </sheetView>
  </sheetViews>
  <sheetFormatPr defaultRowHeight="15"/>
  <cols>
    <col min="1" max="1" width="12.7109375" customWidth="1"/>
    <col min="2" max="2" width="10.28515625" style="250" customWidth="1"/>
    <col min="4" max="4" width="83.85546875" bestFit="1" customWidth="1"/>
    <col min="5" max="5" width="17.28515625" customWidth="1"/>
    <col min="6" max="6" width="18.42578125" style="576" customWidth="1"/>
    <col min="7" max="10" width="18.42578125" customWidth="1"/>
    <col min="11" max="16" width="17.42578125" customWidth="1"/>
  </cols>
  <sheetData>
    <row r="1" spans="1:16" ht="26.25">
      <c r="A1" s="178" t="s">
        <v>85</v>
      </c>
      <c r="B1" s="439"/>
    </row>
    <row r="2" spans="1:16" s="4" customFormat="1" ht="34.5" customHeight="1" thickBot="1">
      <c r="A2" s="6" t="s">
        <v>144</v>
      </c>
      <c r="B2" s="440"/>
      <c r="C2" s="46"/>
      <c r="F2" s="18"/>
      <c r="L2" s="5"/>
      <c r="M2" s="5"/>
      <c r="N2" s="5"/>
      <c r="O2" s="5"/>
      <c r="P2" s="5"/>
    </row>
    <row r="3" spans="1:16" s="39" customFormat="1" ht="51.75" thickBot="1">
      <c r="A3" s="63" t="s">
        <v>23</v>
      </c>
      <c r="B3" s="63" t="s">
        <v>24</v>
      </c>
      <c r="C3" s="36" t="s">
        <v>2</v>
      </c>
      <c r="D3" s="37" t="s">
        <v>14</v>
      </c>
      <c r="E3" s="38" t="s">
        <v>133</v>
      </c>
      <c r="F3" s="38" t="s">
        <v>26</v>
      </c>
      <c r="G3" s="38" t="s">
        <v>27</v>
      </c>
      <c r="H3" s="38" t="s">
        <v>28</v>
      </c>
      <c r="I3" s="38" t="s">
        <v>29</v>
      </c>
      <c r="J3" s="38" t="s">
        <v>30</v>
      </c>
      <c r="K3" s="38" t="s">
        <v>3</v>
      </c>
      <c r="L3" s="38" t="s">
        <v>122</v>
      </c>
      <c r="M3" s="38" t="s">
        <v>5</v>
      </c>
      <c r="N3" s="65" t="s">
        <v>21</v>
      </c>
    </row>
    <row r="4" spans="1:16" s="4" customFormat="1" ht="15.75" thickBot="1">
      <c r="A4" s="48" t="s">
        <v>51</v>
      </c>
      <c r="B4" s="100">
        <v>1</v>
      </c>
      <c r="C4" s="527" t="s">
        <v>0</v>
      </c>
      <c r="D4" s="523" t="s">
        <v>32</v>
      </c>
      <c r="E4" s="527" t="s">
        <v>134</v>
      </c>
      <c r="F4" s="567">
        <f>'Breakdown -Count'!F4/'Breakdown -Count'!K4</f>
        <v>0</v>
      </c>
      <c r="G4" s="426">
        <f>'Breakdown -Count'!G4/'Breakdown -Count'!K4</f>
        <v>0.53846153846153844</v>
      </c>
      <c r="H4" s="543">
        <f>'Breakdown -Count'!H4/'Breakdown -Count'!K4</f>
        <v>0.46153846153846156</v>
      </c>
      <c r="I4" s="428">
        <f>'Breakdown -Count'!I4/'Breakdown -Count'!K4</f>
        <v>0</v>
      </c>
      <c r="J4" s="428">
        <f>'Breakdown -Count'!J4/'Breakdown -Count'!K4</f>
        <v>0</v>
      </c>
      <c r="K4" s="8">
        <f t="shared" ref="K4:K67" si="0">SUM(F4:J4)</f>
        <v>1</v>
      </c>
      <c r="L4" s="8">
        <v>32</v>
      </c>
      <c r="M4" s="10">
        <f t="shared" ref="M4:M67" si="1">K4/L4</f>
        <v>3.125E-2</v>
      </c>
      <c r="N4" s="254">
        <f xml:space="preserve"> (5*F4+4*G4+3*H4+2*I4+1*J4)/K4</f>
        <v>3.5384615384615383</v>
      </c>
    </row>
    <row r="5" spans="1:16" s="4" customFormat="1" ht="15.75" thickBot="1">
      <c r="A5" s="31" t="s">
        <v>51</v>
      </c>
      <c r="B5" s="106">
        <v>1</v>
      </c>
      <c r="C5" s="528" t="s">
        <v>1</v>
      </c>
      <c r="D5" s="524" t="s">
        <v>34</v>
      </c>
      <c r="E5" s="528" t="s">
        <v>135</v>
      </c>
      <c r="F5" s="424">
        <f>'Breakdown -Count'!F5/'Breakdown -Count'!K5</f>
        <v>0.1111111111111111</v>
      </c>
      <c r="G5" s="412">
        <f>'Breakdown -Count'!G5/'Breakdown -Count'!K5</f>
        <v>0.61111111111111116</v>
      </c>
      <c r="H5" s="308">
        <f>'Breakdown -Count'!H5/'Breakdown -Count'!K5</f>
        <v>0.27777777777777779</v>
      </c>
      <c r="I5" s="395">
        <f>'Breakdown -Count'!I5/'Breakdown -Count'!K5</f>
        <v>0</v>
      </c>
      <c r="J5" s="395">
        <f>'Breakdown -Count'!J5/'Breakdown -Count'!K5</f>
        <v>0</v>
      </c>
      <c r="K5" s="11">
        <f t="shared" si="0"/>
        <v>1</v>
      </c>
      <c r="L5" s="11">
        <v>32</v>
      </c>
      <c r="M5" s="13">
        <f t="shared" si="1"/>
        <v>3.125E-2</v>
      </c>
      <c r="N5" s="254">
        <f t="shared" ref="N5:N68" si="2" xml:space="preserve"> (5*F5+4*G5+3*H5+2*I5+1*J5)/K5</f>
        <v>3.8333333333333335</v>
      </c>
    </row>
    <row r="6" spans="1:16" s="4" customFormat="1" ht="15.75" thickBot="1">
      <c r="A6" s="31" t="s">
        <v>51</v>
      </c>
      <c r="B6" s="106">
        <v>1</v>
      </c>
      <c r="C6" s="528" t="s">
        <v>6</v>
      </c>
      <c r="D6" s="524" t="s">
        <v>33</v>
      </c>
      <c r="E6" s="528" t="s">
        <v>136</v>
      </c>
      <c r="F6" s="424">
        <f>'Breakdown -Count'!F6/'Breakdown -Count'!K6</f>
        <v>0.1111111111111111</v>
      </c>
      <c r="G6" s="412">
        <f>'Breakdown -Count'!G6/'Breakdown -Count'!K6</f>
        <v>0.66666666666666663</v>
      </c>
      <c r="H6" s="308">
        <f>'Breakdown -Count'!H6/'Breakdown -Count'!K6</f>
        <v>0.22222222222222221</v>
      </c>
      <c r="I6" s="395">
        <f>'Breakdown -Count'!I6/'Breakdown -Count'!K6</f>
        <v>0</v>
      </c>
      <c r="J6" s="395">
        <f>'Breakdown -Count'!J6/'Breakdown -Count'!K6</f>
        <v>0</v>
      </c>
      <c r="K6" s="11">
        <f t="shared" si="0"/>
        <v>0.99999999999999989</v>
      </c>
      <c r="L6" s="11">
        <v>32</v>
      </c>
      <c r="M6" s="13">
        <f t="shared" si="1"/>
        <v>3.1249999999999997E-2</v>
      </c>
      <c r="N6" s="254">
        <f t="shared" si="2"/>
        <v>3.8888888888888893</v>
      </c>
    </row>
    <row r="7" spans="1:16" s="4" customFormat="1" ht="15.75" thickBot="1">
      <c r="A7" s="31" t="s">
        <v>51</v>
      </c>
      <c r="B7" s="106">
        <v>1</v>
      </c>
      <c r="C7" s="528" t="s">
        <v>7</v>
      </c>
      <c r="D7" s="525" t="s">
        <v>35</v>
      </c>
      <c r="E7" s="528" t="s">
        <v>136</v>
      </c>
      <c r="F7" s="424">
        <f>'Breakdown -Count'!F7/'Breakdown -Count'!K7</f>
        <v>0.16666666666666666</v>
      </c>
      <c r="G7" s="412">
        <f>'Breakdown -Count'!G7/'Breakdown -Count'!K7</f>
        <v>0.5</v>
      </c>
      <c r="H7" s="308">
        <f>'Breakdown -Count'!H7/'Breakdown -Count'!K7</f>
        <v>0.1111111111111111</v>
      </c>
      <c r="I7" s="395">
        <f>'Breakdown -Count'!I7/'Breakdown -Count'!K7</f>
        <v>0.16666666666666666</v>
      </c>
      <c r="J7" s="395">
        <f>'Breakdown -Count'!J7/'Breakdown -Count'!K7</f>
        <v>5.5555555555555552E-2</v>
      </c>
      <c r="K7" s="11">
        <f t="shared" si="0"/>
        <v>0.99999999999999989</v>
      </c>
      <c r="L7" s="11">
        <v>32</v>
      </c>
      <c r="M7" s="13">
        <f t="shared" si="1"/>
        <v>3.1249999999999997E-2</v>
      </c>
      <c r="N7" s="254">
        <f t="shared" si="2"/>
        <v>3.5555555555555558</v>
      </c>
    </row>
    <row r="8" spans="1:16" s="4" customFormat="1" ht="15.75" thickBot="1">
      <c r="A8" s="31" t="s">
        <v>51</v>
      </c>
      <c r="B8" s="106">
        <v>1</v>
      </c>
      <c r="C8" s="528" t="s">
        <v>8</v>
      </c>
      <c r="D8" s="526" t="s">
        <v>87</v>
      </c>
      <c r="E8" s="528" t="s">
        <v>135</v>
      </c>
      <c r="F8" s="424">
        <f>'Breakdown -Count'!F8/'Breakdown -Count'!K8</f>
        <v>0.11764705882352941</v>
      </c>
      <c r="G8" s="412">
        <f>'Breakdown -Count'!G8/'Breakdown -Count'!K8</f>
        <v>0.41176470588235292</v>
      </c>
      <c r="H8" s="308">
        <f>'Breakdown -Count'!H8/'Breakdown -Count'!K8</f>
        <v>0.29411764705882354</v>
      </c>
      <c r="I8" s="395">
        <f>'Breakdown -Count'!I8/'Breakdown -Count'!K8</f>
        <v>0.17647058823529413</v>
      </c>
      <c r="J8" s="395">
        <f>'Breakdown -Count'!J8/'Breakdown -Count'!K8</f>
        <v>0</v>
      </c>
      <c r="K8" s="11">
        <f t="shared" si="0"/>
        <v>1</v>
      </c>
      <c r="L8" s="11">
        <v>32</v>
      </c>
      <c r="M8" s="13">
        <f t="shared" si="1"/>
        <v>3.125E-2</v>
      </c>
      <c r="N8" s="254">
        <f t="shared" si="2"/>
        <v>3.4705882352941178</v>
      </c>
    </row>
    <row r="9" spans="1:16" s="4" customFormat="1" ht="30.75" thickBot="1">
      <c r="A9" s="31" t="s">
        <v>51</v>
      </c>
      <c r="B9" s="106">
        <v>1</v>
      </c>
      <c r="C9" s="528" t="s">
        <v>9</v>
      </c>
      <c r="D9" s="526" t="s">
        <v>44</v>
      </c>
      <c r="E9" s="528" t="s">
        <v>137</v>
      </c>
      <c r="F9" s="424">
        <f>'Breakdown -Count'!F9/'Breakdown -Count'!K9</f>
        <v>0.1111111111111111</v>
      </c>
      <c r="G9" s="412">
        <f>'Breakdown -Count'!G9/'Breakdown -Count'!K9</f>
        <v>0.55555555555555558</v>
      </c>
      <c r="H9" s="420">
        <f>'Breakdown -Count'!H9/'Breakdown -Count'!K9</f>
        <v>0.33333333333333331</v>
      </c>
      <c r="I9" s="395">
        <f>'Breakdown -Count'!I9/'Breakdown -Count'!K9</f>
        <v>0</v>
      </c>
      <c r="J9" s="395">
        <f>'Breakdown -Count'!J9/'Breakdown -Count'!K9</f>
        <v>0</v>
      </c>
      <c r="K9" s="11">
        <f t="shared" si="0"/>
        <v>1</v>
      </c>
      <c r="L9" s="11">
        <v>32</v>
      </c>
      <c r="M9" s="13">
        <f t="shared" si="1"/>
        <v>3.125E-2</v>
      </c>
      <c r="N9" s="254">
        <f t="shared" si="2"/>
        <v>3.7777777777777777</v>
      </c>
    </row>
    <row r="10" spans="1:16" s="4" customFormat="1" ht="30.75" thickBot="1">
      <c r="A10" s="31" t="s">
        <v>51</v>
      </c>
      <c r="B10" s="106">
        <v>1</v>
      </c>
      <c r="C10" s="528" t="s">
        <v>10</v>
      </c>
      <c r="D10" s="526" t="s">
        <v>37</v>
      </c>
      <c r="E10" s="528" t="s">
        <v>137</v>
      </c>
      <c r="F10" s="424">
        <f>'Breakdown -Count'!F10/'Breakdown -Count'!K10</f>
        <v>0.1111111111111111</v>
      </c>
      <c r="G10" s="412">
        <f>'Breakdown -Count'!G10/'Breakdown -Count'!K10</f>
        <v>0.5</v>
      </c>
      <c r="H10" s="420">
        <f>'Breakdown -Count'!H10/'Breakdown -Count'!K10</f>
        <v>0.33333333333333331</v>
      </c>
      <c r="I10" s="395">
        <f>'Breakdown -Count'!I10/'Breakdown -Count'!K10</f>
        <v>5.5555555555555552E-2</v>
      </c>
      <c r="J10" s="395">
        <f>'Breakdown -Count'!J10/'Breakdown -Count'!K10</f>
        <v>0</v>
      </c>
      <c r="K10" s="11">
        <f t="shared" si="0"/>
        <v>1</v>
      </c>
      <c r="L10" s="11">
        <v>32</v>
      </c>
      <c r="M10" s="13">
        <f t="shared" si="1"/>
        <v>3.125E-2</v>
      </c>
      <c r="N10" s="254">
        <f t="shared" si="2"/>
        <v>3.6666666666666665</v>
      </c>
    </row>
    <row r="11" spans="1:16" s="4" customFormat="1" ht="15.75" thickBot="1">
      <c r="A11" s="31" t="s">
        <v>51</v>
      </c>
      <c r="B11" s="106">
        <v>1</v>
      </c>
      <c r="C11" s="528" t="s">
        <v>11</v>
      </c>
      <c r="D11" s="525" t="s">
        <v>39</v>
      </c>
      <c r="E11" s="528" t="s">
        <v>135</v>
      </c>
      <c r="F11" s="424">
        <f>'Breakdown -Count'!F11/'Breakdown -Count'!K11</f>
        <v>0.22222222222222221</v>
      </c>
      <c r="G11" s="412">
        <f>'Breakdown -Count'!G11/'Breakdown -Count'!K11</f>
        <v>0.5</v>
      </c>
      <c r="H11" s="308">
        <f>'Breakdown -Count'!H11/'Breakdown -Count'!K11</f>
        <v>0.27777777777777779</v>
      </c>
      <c r="I11" s="395">
        <f>'Breakdown -Count'!I11/'Breakdown -Count'!K11</f>
        <v>0</v>
      </c>
      <c r="J11" s="395">
        <f>'Breakdown -Count'!J11/'Breakdown -Count'!K11</f>
        <v>0</v>
      </c>
      <c r="K11" s="11">
        <f t="shared" si="0"/>
        <v>1</v>
      </c>
      <c r="L11" s="11">
        <v>32</v>
      </c>
      <c r="M11" s="13">
        <f t="shared" si="1"/>
        <v>3.125E-2</v>
      </c>
      <c r="N11" s="254">
        <f t="shared" si="2"/>
        <v>3.9444444444444446</v>
      </c>
    </row>
    <row r="12" spans="1:16" s="4" customFormat="1" ht="15.75" thickBot="1">
      <c r="A12" s="31" t="s">
        <v>51</v>
      </c>
      <c r="B12" s="106">
        <v>1</v>
      </c>
      <c r="C12" s="528" t="s">
        <v>12</v>
      </c>
      <c r="D12" s="525" t="s">
        <v>38</v>
      </c>
      <c r="E12" s="528" t="s">
        <v>138</v>
      </c>
      <c r="F12" s="424">
        <f>'Breakdown -Count'!F12/'Breakdown -Count'!K12</f>
        <v>0.1111111111111111</v>
      </c>
      <c r="G12" s="412">
        <f>'Breakdown -Count'!G12/'Breakdown -Count'!K12</f>
        <v>0.55555555555555558</v>
      </c>
      <c r="H12" s="308">
        <f>'Breakdown -Count'!H12/'Breakdown -Count'!K12</f>
        <v>0.27777777777777779</v>
      </c>
      <c r="I12" s="395">
        <f>'Breakdown -Count'!I12/'Breakdown -Count'!K12</f>
        <v>5.5555555555555552E-2</v>
      </c>
      <c r="J12" s="395">
        <f>'Breakdown -Count'!J12/'Breakdown -Count'!K12</f>
        <v>0</v>
      </c>
      <c r="K12" s="11">
        <f t="shared" si="0"/>
        <v>1</v>
      </c>
      <c r="L12" s="11">
        <v>32</v>
      </c>
      <c r="M12" s="13">
        <f t="shared" si="1"/>
        <v>3.125E-2</v>
      </c>
      <c r="N12" s="254">
        <f t="shared" si="2"/>
        <v>3.7222222222222223</v>
      </c>
    </row>
    <row r="13" spans="1:16" s="4" customFormat="1" ht="15.75" thickBot="1">
      <c r="A13" s="31" t="s">
        <v>51</v>
      </c>
      <c r="B13" s="106">
        <v>1</v>
      </c>
      <c r="C13" s="528" t="s">
        <v>13</v>
      </c>
      <c r="D13" s="526" t="s">
        <v>40</v>
      </c>
      <c r="E13" s="528" t="s">
        <v>135</v>
      </c>
      <c r="F13" s="424">
        <f>'Breakdown -Count'!F13/'Breakdown -Count'!K13</f>
        <v>0.16666666666666666</v>
      </c>
      <c r="G13" s="412">
        <f>'Breakdown -Count'!G13/'Breakdown -Count'!K13</f>
        <v>0.55555555555555558</v>
      </c>
      <c r="H13" s="308">
        <f>'Breakdown -Count'!H13/'Breakdown -Count'!K13</f>
        <v>0.16666666666666666</v>
      </c>
      <c r="I13" s="395">
        <f>'Breakdown -Count'!I13/'Breakdown -Count'!K13</f>
        <v>0.1111111111111111</v>
      </c>
      <c r="J13" s="395">
        <f>'Breakdown -Count'!J13/'Breakdown -Count'!K13</f>
        <v>0</v>
      </c>
      <c r="K13" s="11">
        <f t="shared" si="0"/>
        <v>1</v>
      </c>
      <c r="L13" s="11">
        <v>32</v>
      </c>
      <c r="M13" s="13">
        <f t="shared" si="1"/>
        <v>3.125E-2</v>
      </c>
      <c r="N13" s="254">
        <f t="shared" si="2"/>
        <v>3.7777777777777777</v>
      </c>
    </row>
    <row r="14" spans="1:16" s="4" customFormat="1" ht="15.75" thickBot="1">
      <c r="A14" s="31" t="s">
        <v>51</v>
      </c>
      <c r="B14" s="106">
        <v>1</v>
      </c>
      <c r="C14" s="544" t="s">
        <v>15</v>
      </c>
      <c r="D14" s="545" t="s">
        <v>41</v>
      </c>
      <c r="E14" s="544" t="s">
        <v>134</v>
      </c>
      <c r="F14" s="424">
        <f>'Breakdown -Count'!F14/'Breakdown -Count'!K14</f>
        <v>0.1111111111111111</v>
      </c>
      <c r="G14" s="395">
        <f>'Breakdown -Count'!G14/'Breakdown -Count'!K14</f>
        <v>0.33333333333333331</v>
      </c>
      <c r="H14" s="420">
        <f>'Breakdown -Count'!H14/'Breakdown -Count'!K14</f>
        <v>0.55555555555555558</v>
      </c>
      <c r="I14" s="395">
        <f>'Breakdown -Count'!I14/'Breakdown -Count'!K14</f>
        <v>0</v>
      </c>
      <c r="J14" s="395">
        <f>'Breakdown -Count'!J14/'Breakdown -Count'!K14</f>
        <v>0</v>
      </c>
      <c r="K14" s="11">
        <f t="shared" si="0"/>
        <v>1</v>
      </c>
      <c r="L14" s="11">
        <v>32</v>
      </c>
      <c r="M14" s="13">
        <f t="shared" si="1"/>
        <v>3.125E-2</v>
      </c>
      <c r="N14" s="254">
        <f t="shared" si="2"/>
        <v>3.5555555555555554</v>
      </c>
    </row>
    <row r="15" spans="1:16" s="4" customFormat="1" ht="15.75" thickBot="1">
      <c r="A15" s="31" t="s">
        <v>51</v>
      </c>
      <c r="B15" s="106">
        <v>1</v>
      </c>
      <c r="C15" s="528" t="s">
        <v>16</v>
      </c>
      <c r="D15" s="526" t="s">
        <v>43</v>
      </c>
      <c r="E15" s="528" t="s">
        <v>136</v>
      </c>
      <c r="F15" s="424">
        <f>'Breakdown -Count'!F15/'Breakdown -Count'!K15</f>
        <v>0</v>
      </c>
      <c r="G15" s="412">
        <f>'Breakdown -Count'!G15/'Breakdown -Count'!K15</f>
        <v>0.8571428571428571</v>
      </c>
      <c r="H15" s="308">
        <f>'Breakdown -Count'!H15/'Breakdown -Count'!K15</f>
        <v>0.14285714285714285</v>
      </c>
      <c r="I15" s="395">
        <f>'Breakdown -Count'!I15/'Breakdown -Count'!K15</f>
        <v>0</v>
      </c>
      <c r="J15" s="395">
        <f>'Breakdown -Count'!J15/'Breakdown -Count'!K15</f>
        <v>0</v>
      </c>
      <c r="K15" s="11">
        <f t="shared" si="0"/>
        <v>1</v>
      </c>
      <c r="L15" s="11">
        <v>32</v>
      </c>
      <c r="M15" s="13">
        <f t="shared" si="1"/>
        <v>3.125E-2</v>
      </c>
      <c r="N15" s="254">
        <f t="shared" si="2"/>
        <v>3.8571428571428568</v>
      </c>
    </row>
    <row r="16" spans="1:16" s="18" customFormat="1" ht="15.75" thickBot="1">
      <c r="A16" s="105" t="s">
        <v>51</v>
      </c>
      <c r="B16" s="106">
        <v>1</v>
      </c>
      <c r="C16" s="106" t="s">
        <v>17</v>
      </c>
      <c r="D16" s="363" t="s">
        <v>45</v>
      </c>
      <c r="E16" s="106" t="s">
        <v>139</v>
      </c>
      <c r="F16" s="424">
        <f>'Breakdown -Count'!F16/'Breakdown -Count'!K16</f>
        <v>0.55555555555555558</v>
      </c>
      <c r="G16" s="395">
        <f>'Breakdown -Count'!G16/'Breakdown -Count'!K16</f>
        <v>5.5555555555555552E-2</v>
      </c>
      <c r="H16" s="395">
        <f>'Breakdown -Count'!H16/'Breakdown -Count'!K16</f>
        <v>0.1111111111111111</v>
      </c>
      <c r="I16" s="395">
        <f>'Breakdown -Count'!I16/'Breakdown -Count'!K16</f>
        <v>0.22222222222222221</v>
      </c>
      <c r="J16" s="395">
        <f>'Breakdown -Count'!J16/'Breakdown -Count'!K16</f>
        <v>5.5555555555555552E-2</v>
      </c>
      <c r="K16" s="108">
        <f t="shared" si="0"/>
        <v>1</v>
      </c>
      <c r="L16" s="108">
        <v>32</v>
      </c>
      <c r="M16" s="109">
        <f t="shared" si="1"/>
        <v>3.125E-2</v>
      </c>
      <c r="N16" s="256">
        <f t="shared" si="2"/>
        <v>3.833333333333333</v>
      </c>
    </row>
    <row r="17" spans="1:14" s="18" customFormat="1" ht="15.75" thickBot="1">
      <c r="A17" s="323" t="s">
        <v>51</v>
      </c>
      <c r="B17" s="396">
        <v>1</v>
      </c>
      <c r="C17" s="396" t="s">
        <v>18</v>
      </c>
      <c r="D17" s="423" t="s">
        <v>46</v>
      </c>
      <c r="E17" s="396" t="s">
        <v>135</v>
      </c>
      <c r="F17" s="425">
        <f>'Breakdown -Count'!F17/'Breakdown -Count'!K17</f>
        <v>0.55555555555555558</v>
      </c>
      <c r="G17" s="397">
        <f>'Breakdown -Count'!G17/'Breakdown -Count'!K17</f>
        <v>0</v>
      </c>
      <c r="H17" s="397">
        <f>'Breakdown -Count'!H17/'Breakdown -Count'!K17</f>
        <v>0.16666666666666666</v>
      </c>
      <c r="I17" s="397">
        <f>'Breakdown -Count'!I17/'Breakdown -Count'!K17</f>
        <v>0.22222222222222221</v>
      </c>
      <c r="J17" s="397">
        <f>'Breakdown -Count'!J17/'Breakdown -Count'!K17</f>
        <v>5.5555555555555552E-2</v>
      </c>
      <c r="K17" s="398">
        <f t="shared" si="0"/>
        <v>1</v>
      </c>
      <c r="L17" s="398">
        <v>32</v>
      </c>
      <c r="M17" s="399">
        <f t="shared" si="1"/>
        <v>3.125E-2</v>
      </c>
      <c r="N17" s="427">
        <f t="shared" si="2"/>
        <v>3.7777777777777777</v>
      </c>
    </row>
    <row r="18" spans="1:14" s="18" customFormat="1" ht="18" thickBot="1">
      <c r="A18" s="112" t="s">
        <v>53</v>
      </c>
      <c r="B18" s="113">
        <v>1</v>
      </c>
      <c r="C18" s="533" t="s">
        <v>0</v>
      </c>
      <c r="D18" s="529" t="s">
        <v>32</v>
      </c>
      <c r="E18" s="527" t="s">
        <v>134</v>
      </c>
      <c r="F18" s="312">
        <f>'Breakdown -Count'!F18/'Breakdown -Count'!K18</f>
        <v>0</v>
      </c>
      <c r="G18" s="413">
        <f>'Breakdown -Count'!G18/'Breakdown -Count'!K18</f>
        <v>0.5714285714285714</v>
      </c>
      <c r="H18" s="312">
        <f>'Breakdown -Count'!H18/'Breakdown -Count'!K18</f>
        <v>0.2857142857142857</v>
      </c>
      <c r="I18" s="312">
        <f>'Breakdown -Count'!I18/'Breakdown -Count'!K18</f>
        <v>0.14285714285714285</v>
      </c>
      <c r="J18" s="312">
        <f>'Breakdown -Count'!J18/'Breakdown -Count'!K18</f>
        <v>0</v>
      </c>
      <c r="K18" s="115">
        <f t="shared" si="0"/>
        <v>1</v>
      </c>
      <c r="L18" s="115">
        <v>22</v>
      </c>
      <c r="M18" s="116">
        <f t="shared" si="1"/>
        <v>4.5454545454545456E-2</v>
      </c>
      <c r="N18" s="257">
        <f t="shared" si="2"/>
        <v>3.4285714285714284</v>
      </c>
    </row>
    <row r="19" spans="1:14" s="18" customFormat="1" ht="18" thickBot="1">
      <c r="A19" s="105" t="s">
        <v>53</v>
      </c>
      <c r="B19" s="106">
        <v>1</v>
      </c>
      <c r="C19" s="528" t="s">
        <v>1</v>
      </c>
      <c r="D19" s="530" t="s">
        <v>34</v>
      </c>
      <c r="E19" s="528" t="s">
        <v>135</v>
      </c>
      <c r="F19" s="395">
        <f>'Breakdown -Count'!F19/'Breakdown -Count'!K19</f>
        <v>0.125</v>
      </c>
      <c r="G19" s="412">
        <f>'Breakdown -Count'!G19/'Breakdown -Count'!K19</f>
        <v>0.625</v>
      </c>
      <c r="H19" s="395">
        <f>'Breakdown -Count'!H19/'Breakdown -Count'!K19</f>
        <v>0.125</v>
      </c>
      <c r="I19" s="395">
        <f>'Breakdown -Count'!I19/'Breakdown -Count'!K19</f>
        <v>0.125</v>
      </c>
      <c r="J19" s="395">
        <f>'Breakdown -Count'!J19/'Breakdown -Count'!K19</f>
        <v>0</v>
      </c>
      <c r="K19" s="108">
        <f t="shared" si="0"/>
        <v>1</v>
      </c>
      <c r="L19" s="108">
        <v>22</v>
      </c>
      <c r="M19" s="109">
        <f t="shared" si="1"/>
        <v>4.5454545454545456E-2</v>
      </c>
      <c r="N19" s="256">
        <f t="shared" si="2"/>
        <v>3.75</v>
      </c>
    </row>
    <row r="20" spans="1:14" s="18" customFormat="1" ht="18" thickBot="1">
      <c r="A20" s="105" t="s">
        <v>53</v>
      </c>
      <c r="B20" s="106">
        <v>1</v>
      </c>
      <c r="C20" s="528" t="s">
        <v>6</v>
      </c>
      <c r="D20" s="530" t="s">
        <v>33</v>
      </c>
      <c r="E20" s="528" t="s">
        <v>136</v>
      </c>
      <c r="F20" s="395">
        <f>'Breakdown -Count'!F20/'Breakdown -Count'!K20</f>
        <v>0.125</v>
      </c>
      <c r="G20" s="412">
        <f>'Breakdown -Count'!G20/'Breakdown -Count'!K20</f>
        <v>0.5</v>
      </c>
      <c r="H20" s="395">
        <f>'Breakdown -Count'!H20/'Breakdown -Count'!K20</f>
        <v>0.25</v>
      </c>
      <c r="I20" s="395">
        <f>'Breakdown -Count'!I20/'Breakdown -Count'!K20</f>
        <v>0.125</v>
      </c>
      <c r="J20" s="395">
        <f>'Breakdown -Count'!J20/'Breakdown -Count'!K20</f>
        <v>0</v>
      </c>
      <c r="K20" s="108">
        <f t="shared" si="0"/>
        <v>1</v>
      </c>
      <c r="L20" s="108">
        <v>22</v>
      </c>
      <c r="M20" s="109">
        <f t="shared" si="1"/>
        <v>4.5454545454545456E-2</v>
      </c>
      <c r="N20" s="256">
        <f t="shared" si="2"/>
        <v>3.625</v>
      </c>
    </row>
    <row r="21" spans="1:14" s="18" customFormat="1" ht="15.75" thickBot="1">
      <c r="A21" s="105" t="s">
        <v>53</v>
      </c>
      <c r="B21" s="106">
        <v>1</v>
      </c>
      <c r="C21" s="528" t="s">
        <v>7</v>
      </c>
      <c r="D21" s="531" t="s">
        <v>35</v>
      </c>
      <c r="E21" s="528" t="s">
        <v>136</v>
      </c>
      <c r="F21" s="395">
        <f>'Breakdown -Count'!F21/'Breakdown -Count'!K21</f>
        <v>0.375</v>
      </c>
      <c r="G21" s="412">
        <f>'Breakdown -Count'!G21/'Breakdown -Count'!K21</f>
        <v>0.375</v>
      </c>
      <c r="H21" s="395">
        <f>'Breakdown -Count'!H21/'Breakdown -Count'!K21</f>
        <v>0.125</v>
      </c>
      <c r="I21" s="395">
        <f>'Breakdown -Count'!I21/'Breakdown -Count'!K21</f>
        <v>0.125</v>
      </c>
      <c r="J21" s="395">
        <f>'Breakdown -Count'!J21/'Breakdown -Count'!K21</f>
        <v>0</v>
      </c>
      <c r="K21" s="108">
        <f t="shared" si="0"/>
        <v>1</v>
      </c>
      <c r="L21" s="108">
        <v>22</v>
      </c>
      <c r="M21" s="109">
        <f t="shared" si="1"/>
        <v>4.5454545454545456E-2</v>
      </c>
      <c r="N21" s="256">
        <f t="shared" si="2"/>
        <v>4</v>
      </c>
    </row>
    <row r="22" spans="1:14" s="18" customFormat="1" ht="15.75" thickBot="1">
      <c r="A22" s="105" t="s">
        <v>53</v>
      </c>
      <c r="B22" s="106">
        <v>1</v>
      </c>
      <c r="C22" s="544" t="s">
        <v>8</v>
      </c>
      <c r="D22" s="549" t="s">
        <v>36</v>
      </c>
      <c r="E22" s="544" t="s">
        <v>135</v>
      </c>
      <c r="F22" s="395">
        <f>'Breakdown -Count'!F22/'Breakdown -Count'!K22</f>
        <v>0.25</v>
      </c>
      <c r="G22" s="395">
        <f>'Breakdown -Count'!G22/'Breakdown -Count'!K22</f>
        <v>0.25</v>
      </c>
      <c r="H22" s="420">
        <f>'Breakdown -Count'!H22/'Breakdown -Count'!K22</f>
        <v>0.375</v>
      </c>
      <c r="I22" s="395">
        <f>'Breakdown -Count'!I22/'Breakdown -Count'!K22</f>
        <v>0.125</v>
      </c>
      <c r="J22" s="395">
        <f>'Breakdown -Count'!J22/'Breakdown -Count'!K22</f>
        <v>0</v>
      </c>
      <c r="K22" s="108">
        <f t="shared" si="0"/>
        <v>1</v>
      </c>
      <c r="L22" s="108">
        <v>22</v>
      </c>
      <c r="M22" s="109">
        <f t="shared" si="1"/>
        <v>4.5454545454545456E-2</v>
      </c>
      <c r="N22" s="256">
        <f t="shared" si="2"/>
        <v>3.625</v>
      </c>
    </row>
    <row r="23" spans="1:14" s="18" customFormat="1" ht="30.75" thickBot="1">
      <c r="A23" s="105" t="s">
        <v>53</v>
      </c>
      <c r="B23" s="106">
        <v>1</v>
      </c>
      <c r="C23" s="528" t="s">
        <v>9</v>
      </c>
      <c r="D23" s="532" t="s">
        <v>44</v>
      </c>
      <c r="E23" s="528" t="s">
        <v>137</v>
      </c>
      <c r="F23" s="395">
        <f>'Breakdown -Count'!F23/'Breakdown -Count'!K23</f>
        <v>0.25</v>
      </c>
      <c r="G23" s="412">
        <f>'Breakdown -Count'!G23/'Breakdown -Count'!K23</f>
        <v>0.5</v>
      </c>
      <c r="H23" s="395">
        <f>'Breakdown -Count'!H23/'Breakdown -Count'!K23</f>
        <v>0.125</v>
      </c>
      <c r="I23" s="395">
        <f>'Breakdown -Count'!I23/'Breakdown -Count'!K23</f>
        <v>0.125</v>
      </c>
      <c r="J23" s="395">
        <f>'Breakdown -Count'!J23/'Breakdown -Count'!K23</f>
        <v>0</v>
      </c>
      <c r="K23" s="108">
        <f t="shared" si="0"/>
        <v>1</v>
      </c>
      <c r="L23" s="108">
        <v>22</v>
      </c>
      <c r="M23" s="109">
        <f t="shared" si="1"/>
        <v>4.5454545454545456E-2</v>
      </c>
      <c r="N23" s="256">
        <f t="shared" si="2"/>
        <v>3.875</v>
      </c>
    </row>
    <row r="24" spans="1:14" s="18" customFormat="1" ht="30.75" thickBot="1">
      <c r="A24" s="105" t="s">
        <v>53</v>
      </c>
      <c r="B24" s="106">
        <v>1</v>
      </c>
      <c r="C24" s="528" t="s">
        <v>10</v>
      </c>
      <c r="D24" s="532" t="s">
        <v>37</v>
      </c>
      <c r="E24" s="528" t="s">
        <v>137</v>
      </c>
      <c r="F24" s="395">
        <f>'Breakdown -Count'!F24/'Breakdown -Count'!K24</f>
        <v>0.25</v>
      </c>
      <c r="G24" s="412">
        <f>'Breakdown -Count'!G24/'Breakdown -Count'!K24</f>
        <v>0.5</v>
      </c>
      <c r="H24" s="395">
        <f>'Breakdown -Count'!H24/'Breakdown -Count'!K24</f>
        <v>0.125</v>
      </c>
      <c r="I24" s="395">
        <f>'Breakdown -Count'!I24/'Breakdown -Count'!K24</f>
        <v>0.125</v>
      </c>
      <c r="J24" s="395">
        <f>'Breakdown -Count'!J24/'Breakdown -Count'!K24</f>
        <v>0</v>
      </c>
      <c r="K24" s="108">
        <f t="shared" si="0"/>
        <v>1</v>
      </c>
      <c r="L24" s="108">
        <v>22</v>
      </c>
      <c r="M24" s="109">
        <f t="shared" si="1"/>
        <v>4.5454545454545456E-2</v>
      </c>
      <c r="N24" s="256">
        <f t="shared" si="2"/>
        <v>3.875</v>
      </c>
    </row>
    <row r="25" spans="1:14" s="18" customFormat="1" ht="15.75" thickBot="1">
      <c r="A25" s="105" t="s">
        <v>53</v>
      </c>
      <c r="B25" s="106">
        <v>1</v>
      </c>
      <c r="C25" s="106" t="s">
        <v>11</v>
      </c>
      <c r="D25" s="110" t="s">
        <v>39</v>
      </c>
      <c r="E25" s="106" t="s">
        <v>135</v>
      </c>
      <c r="F25" s="395">
        <f>'Breakdown -Count'!F25/'Breakdown -Count'!K25</f>
        <v>0.375</v>
      </c>
      <c r="G25" s="395">
        <f>'Breakdown -Count'!G25/'Breakdown -Count'!K25</f>
        <v>0.375</v>
      </c>
      <c r="H25" s="395">
        <f>'Breakdown -Count'!H25/'Breakdown -Count'!K25</f>
        <v>0.125</v>
      </c>
      <c r="I25" s="395">
        <f>'Breakdown -Count'!I25/'Breakdown -Count'!K25</f>
        <v>0.125</v>
      </c>
      <c r="J25" s="395">
        <f>'Breakdown -Count'!J25/'Breakdown -Count'!K25</f>
        <v>0</v>
      </c>
      <c r="K25" s="108">
        <f t="shared" si="0"/>
        <v>1</v>
      </c>
      <c r="L25" s="108">
        <v>22</v>
      </c>
      <c r="M25" s="109">
        <f t="shared" si="1"/>
        <v>4.5454545454545456E-2</v>
      </c>
      <c r="N25" s="256">
        <f t="shared" si="2"/>
        <v>4</v>
      </c>
    </row>
    <row r="26" spans="1:14" s="18" customFormat="1" ht="15.75" thickBot="1">
      <c r="A26" s="105" t="s">
        <v>53</v>
      </c>
      <c r="B26" s="106">
        <v>1</v>
      </c>
      <c r="C26" s="544" t="s">
        <v>12</v>
      </c>
      <c r="D26" s="546" t="s">
        <v>38</v>
      </c>
      <c r="E26" s="544" t="s">
        <v>138</v>
      </c>
      <c r="F26" s="395">
        <f>'Breakdown -Count'!F26/'Breakdown -Count'!K26</f>
        <v>0.25</v>
      </c>
      <c r="G26" s="395">
        <f>'Breakdown -Count'!G26/'Breakdown -Count'!K26</f>
        <v>0.25</v>
      </c>
      <c r="H26" s="420">
        <f>'Breakdown -Count'!H26/'Breakdown -Count'!K26</f>
        <v>0.375</v>
      </c>
      <c r="I26" s="395">
        <f>'Breakdown -Count'!I26/'Breakdown -Count'!K26</f>
        <v>0.125</v>
      </c>
      <c r="J26" s="395">
        <f>'Breakdown -Count'!J26/'Breakdown -Count'!K26</f>
        <v>0</v>
      </c>
      <c r="K26" s="108">
        <f t="shared" si="0"/>
        <v>1</v>
      </c>
      <c r="L26" s="108">
        <v>22</v>
      </c>
      <c r="M26" s="109">
        <f t="shared" si="1"/>
        <v>4.5454545454545456E-2</v>
      </c>
      <c r="N26" s="256">
        <f t="shared" si="2"/>
        <v>3.625</v>
      </c>
    </row>
    <row r="27" spans="1:14" s="18" customFormat="1" ht="15.75" thickBot="1">
      <c r="A27" s="105" t="s">
        <v>53</v>
      </c>
      <c r="B27" s="106">
        <v>1</v>
      </c>
      <c r="C27" s="106" t="s">
        <v>13</v>
      </c>
      <c r="D27" s="111" t="s">
        <v>40</v>
      </c>
      <c r="E27" s="106" t="s">
        <v>135</v>
      </c>
      <c r="F27" s="395">
        <f>'Breakdown -Count'!F27/'Breakdown -Count'!K27</f>
        <v>0.375</v>
      </c>
      <c r="G27" s="395">
        <f>'Breakdown -Count'!G27/'Breakdown -Count'!K27</f>
        <v>0.25</v>
      </c>
      <c r="H27" s="395">
        <f>'Breakdown -Count'!H27/'Breakdown -Count'!K27</f>
        <v>0.25</v>
      </c>
      <c r="I27" s="395">
        <f>'Breakdown -Count'!I27/'Breakdown -Count'!K27</f>
        <v>0.125</v>
      </c>
      <c r="J27" s="395">
        <f>'Breakdown -Count'!J27/'Breakdown -Count'!K27</f>
        <v>0</v>
      </c>
      <c r="K27" s="108">
        <f t="shared" si="0"/>
        <v>1</v>
      </c>
      <c r="L27" s="108">
        <v>22</v>
      </c>
      <c r="M27" s="109">
        <f t="shared" si="1"/>
        <v>4.5454545454545456E-2</v>
      </c>
      <c r="N27" s="256">
        <f t="shared" si="2"/>
        <v>3.875</v>
      </c>
    </row>
    <row r="28" spans="1:14" s="18" customFormat="1" ht="15.75" thickBot="1">
      <c r="A28" s="105" t="s">
        <v>53</v>
      </c>
      <c r="B28" s="106">
        <v>1</v>
      </c>
      <c r="C28" s="544" t="s">
        <v>15</v>
      </c>
      <c r="D28" s="546" t="s">
        <v>41</v>
      </c>
      <c r="E28" s="544" t="s">
        <v>134</v>
      </c>
      <c r="F28" s="395">
        <f>'Breakdown -Count'!F28/'Breakdown -Count'!K28</f>
        <v>0.25</v>
      </c>
      <c r="G28" s="395">
        <f>'Breakdown -Count'!G28/'Breakdown -Count'!K28</f>
        <v>0.25</v>
      </c>
      <c r="H28" s="420">
        <f>'Breakdown -Count'!H28/'Breakdown -Count'!K28</f>
        <v>0.375</v>
      </c>
      <c r="I28" s="395">
        <f>'Breakdown -Count'!I28/'Breakdown -Count'!K28</f>
        <v>0.125</v>
      </c>
      <c r="J28" s="395">
        <f>'Breakdown -Count'!J28/'Breakdown -Count'!K28</f>
        <v>0</v>
      </c>
      <c r="K28" s="108">
        <f t="shared" si="0"/>
        <v>1</v>
      </c>
      <c r="L28" s="108">
        <v>22</v>
      </c>
      <c r="M28" s="109">
        <f t="shared" si="1"/>
        <v>4.5454545454545456E-2</v>
      </c>
      <c r="N28" s="256">
        <f t="shared" si="2"/>
        <v>3.625</v>
      </c>
    </row>
    <row r="29" spans="1:14" s="18" customFormat="1" ht="15.75" thickBot="1">
      <c r="A29" s="105" t="s">
        <v>53</v>
      </c>
      <c r="B29" s="106">
        <v>1</v>
      </c>
      <c r="C29" s="106" t="s">
        <v>16</v>
      </c>
      <c r="D29" s="111" t="s">
        <v>43</v>
      </c>
      <c r="E29" s="106" t="s">
        <v>136</v>
      </c>
      <c r="F29" s="395">
        <f>'Breakdown -Count'!F29/'Breakdown -Count'!K29</f>
        <v>0.2857142857142857</v>
      </c>
      <c r="G29" s="395">
        <f>'Breakdown -Count'!G29/'Breakdown -Count'!K29</f>
        <v>0.2857142857142857</v>
      </c>
      <c r="H29" s="395">
        <f>'Breakdown -Count'!H29/'Breakdown -Count'!K29</f>
        <v>0.2857142857142857</v>
      </c>
      <c r="I29" s="395">
        <f>'Breakdown -Count'!I29/'Breakdown -Count'!K29</f>
        <v>0.14285714285714285</v>
      </c>
      <c r="J29" s="395">
        <f>'Breakdown -Count'!J29/'Breakdown -Count'!K29</f>
        <v>0</v>
      </c>
      <c r="K29" s="108">
        <f t="shared" si="0"/>
        <v>1</v>
      </c>
      <c r="L29" s="108">
        <v>22</v>
      </c>
      <c r="M29" s="109">
        <f t="shared" si="1"/>
        <v>4.5454545454545456E-2</v>
      </c>
      <c r="N29" s="256">
        <f t="shared" si="2"/>
        <v>3.714285714285714</v>
      </c>
    </row>
    <row r="30" spans="1:14" s="18" customFormat="1" ht="15.75" thickBot="1">
      <c r="A30" s="105" t="s">
        <v>53</v>
      </c>
      <c r="B30" s="106">
        <v>1</v>
      </c>
      <c r="C30" s="106" t="s">
        <v>17</v>
      </c>
      <c r="D30" s="111" t="s">
        <v>45</v>
      </c>
      <c r="E30" s="106" t="s">
        <v>139</v>
      </c>
      <c r="F30" s="395">
        <f>'Breakdown -Count'!F30/'Breakdown -Count'!K30</f>
        <v>0.625</v>
      </c>
      <c r="G30" s="395">
        <f>'Breakdown -Count'!G30/'Breakdown -Count'!K30</f>
        <v>0</v>
      </c>
      <c r="H30" s="395">
        <f>'Breakdown -Count'!H30/'Breakdown -Count'!K30</f>
        <v>0.125</v>
      </c>
      <c r="I30" s="395">
        <f>'Breakdown -Count'!I30/'Breakdown -Count'!K30</f>
        <v>0.125</v>
      </c>
      <c r="J30" s="395">
        <f>'Breakdown -Count'!J30/'Breakdown -Count'!K30</f>
        <v>0.125</v>
      </c>
      <c r="K30" s="108">
        <f t="shared" si="0"/>
        <v>1</v>
      </c>
      <c r="L30" s="108">
        <v>22</v>
      </c>
      <c r="M30" s="109">
        <f t="shared" si="1"/>
        <v>4.5454545454545456E-2</v>
      </c>
      <c r="N30" s="256">
        <f t="shared" si="2"/>
        <v>3.875</v>
      </c>
    </row>
    <row r="31" spans="1:14" s="18" customFormat="1" ht="15.75" thickBot="1">
      <c r="A31" s="105" t="s">
        <v>53</v>
      </c>
      <c r="B31" s="396">
        <v>1</v>
      </c>
      <c r="C31" s="396" t="s">
        <v>18</v>
      </c>
      <c r="D31" s="336" t="s">
        <v>46</v>
      </c>
      <c r="E31" s="396" t="s">
        <v>135</v>
      </c>
      <c r="F31" s="397">
        <f>'Breakdown -Count'!F31/'Breakdown -Count'!K31</f>
        <v>0.625</v>
      </c>
      <c r="G31" s="397">
        <f>'Breakdown -Count'!G31/'Breakdown -Count'!K31</f>
        <v>0.125</v>
      </c>
      <c r="H31" s="397">
        <f>'Breakdown -Count'!H31/'Breakdown -Count'!K31</f>
        <v>0</v>
      </c>
      <c r="I31" s="397">
        <f>'Breakdown -Count'!I31/'Breakdown -Count'!K31</f>
        <v>0.125</v>
      </c>
      <c r="J31" s="397">
        <f>'Breakdown -Count'!J31/'Breakdown -Count'!K31</f>
        <v>0.125</v>
      </c>
      <c r="K31" s="398">
        <f t="shared" si="0"/>
        <v>1</v>
      </c>
      <c r="L31" s="398">
        <v>22</v>
      </c>
      <c r="M31" s="399">
        <f t="shared" si="1"/>
        <v>4.5454545454545456E-2</v>
      </c>
      <c r="N31" s="256">
        <f t="shared" si="2"/>
        <v>4</v>
      </c>
    </row>
    <row r="32" spans="1:14" s="18" customFormat="1" ht="18" thickBot="1">
      <c r="A32" s="99" t="s">
        <v>53</v>
      </c>
      <c r="B32" s="100">
        <v>2</v>
      </c>
      <c r="C32" s="547" t="s">
        <v>0</v>
      </c>
      <c r="D32" s="548" t="s">
        <v>32</v>
      </c>
      <c r="E32" s="547" t="s">
        <v>134</v>
      </c>
      <c r="F32" s="312">
        <f>'Breakdown -Count'!F32/'Breakdown -Count'!K32</f>
        <v>0.25</v>
      </c>
      <c r="G32" s="312">
        <f>'Breakdown -Count'!G32/'Breakdown -Count'!K32</f>
        <v>0.25</v>
      </c>
      <c r="H32" s="421">
        <f>'Breakdown -Count'!H32/'Breakdown -Count'!K32</f>
        <v>0.5</v>
      </c>
      <c r="I32" s="312">
        <f>'Breakdown -Count'!I32/'Breakdown -Count'!K32</f>
        <v>0</v>
      </c>
      <c r="J32" s="312">
        <f>'Breakdown -Count'!J32/'Breakdown -Count'!K32</f>
        <v>0</v>
      </c>
      <c r="K32" s="103">
        <f t="shared" si="0"/>
        <v>1</v>
      </c>
      <c r="L32" s="103">
        <v>10</v>
      </c>
      <c r="M32" s="104">
        <f t="shared" si="1"/>
        <v>0.1</v>
      </c>
      <c r="N32" s="256">
        <f t="shared" si="2"/>
        <v>3.75</v>
      </c>
    </row>
    <row r="33" spans="1:14" s="18" customFormat="1" ht="18" thickBot="1">
      <c r="A33" s="105" t="s">
        <v>53</v>
      </c>
      <c r="B33" s="106">
        <v>2</v>
      </c>
      <c r="C33" s="106" t="s">
        <v>1</v>
      </c>
      <c r="D33" s="107" t="s">
        <v>34</v>
      </c>
      <c r="E33" s="106" t="s">
        <v>135</v>
      </c>
      <c r="F33" s="395">
        <f>'Breakdown -Count'!F33/'Breakdown -Count'!K33</f>
        <v>0.33333333333333331</v>
      </c>
      <c r="G33" s="395">
        <f>'Breakdown -Count'!G33/'Breakdown -Count'!K33</f>
        <v>0.16666666666666666</v>
      </c>
      <c r="H33" s="395">
        <f>'Breakdown -Count'!H33/'Breakdown -Count'!K33</f>
        <v>0.33333333333333331</v>
      </c>
      <c r="I33" s="395">
        <f>'Breakdown -Count'!I33/'Breakdown -Count'!K33</f>
        <v>0.16666666666666666</v>
      </c>
      <c r="J33" s="395">
        <f>'Breakdown -Count'!J33/'Breakdown -Count'!K33</f>
        <v>0</v>
      </c>
      <c r="K33" s="108">
        <f t="shared" si="0"/>
        <v>0.99999999999999989</v>
      </c>
      <c r="L33" s="108">
        <v>10</v>
      </c>
      <c r="M33" s="109">
        <f t="shared" si="1"/>
        <v>9.9999999999999992E-2</v>
      </c>
      <c r="N33" s="256">
        <f t="shared" si="2"/>
        <v>3.666666666666667</v>
      </c>
    </row>
    <row r="34" spans="1:14" s="18" customFormat="1" ht="18" thickBot="1">
      <c r="A34" s="105" t="s">
        <v>53</v>
      </c>
      <c r="B34" s="106">
        <v>2</v>
      </c>
      <c r="C34" s="528" t="s">
        <v>6</v>
      </c>
      <c r="D34" s="530" t="s">
        <v>33</v>
      </c>
      <c r="E34" s="528" t="s">
        <v>136</v>
      </c>
      <c r="F34" s="395">
        <f>'Breakdown -Count'!F34/'Breakdown -Count'!K34</f>
        <v>0</v>
      </c>
      <c r="G34" s="412">
        <f>'Breakdown -Count'!G34/'Breakdown -Count'!K34</f>
        <v>0.5</v>
      </c>
      <c r="H34" s="395">
        <f>'Breakdown -Count'!H34/'Breakdown -Count'!K34</f>
        <v>0.33333333333333331</v>
      </c>
      <c r="I34" s="395">
        <f>'Breakdown -Count'!I34/'Breakdown -Count'!K34</f>
        <v>0.16666666666666666</v>
      </c>
      <c r="J34" s="395">
        <f>'Breakdown -Count'!J34/'Breakdown -Count'!K34</f>
        <v>0</v>
      </c>
      <c r="K34" s="108">
        <f t="shared" si="0"/>
        <v>0.99999999999999989</v>
      </c>
      <c r="L34" s="108">
        <v>10</v>
      </c>
      <c r="M34" s="109">
        <f t="shared" si="1"/>
        <v>9.9999999999999992E-2</v>
      </c>
      <c r="N34" s="256">
        <f t="shared" si="2"/>
        <v>3.3333333333333339</v>
      </c>
    </row>
    <row r="35" spans="1:14" s="18" customFormat="1" ht="15.75" thickBot="1">
      <c r="A35" s="105" t="s">
        <v>53</v>
      </c>
      <c r="B35" s="106">
        <v>2</v>
      </c>
      <c r="C35" s="106" t="s">
        <v>7</v>
      </c>
      <c r="D35" s="110" t="s">
        <v>35</v>
      </c>
      <c r="E35" s="106" t="s">
        <v>136</v>
      </c>
      <c r="F35" s="395">
        <f>'Breakdown -Count'!F35/'Breakdown -Count'!K35</f>
        <v>0.16666666666666666</v>
      </c>
      <c r="G35" s="395">
        <f>'Breakdown -Count'!G35/'Breakdown -Count'!K35</f>
        <v>0.16666666666666666</v>
      </c>
      <c r="H35" s="395">
        <f>'Breakdown -Count'!H35/'Breakdown -Count'!K35</f>
        <v>0.33333333333333331</v>
      </c>
      <c r="I35" s="395">
        <f>'Breakdown -Count'!I35/'Breakdown -Count'!K35</f>
        <v>0.33333333333333331</v>
      </c>
      <c r="J35" s="395">
        <f>'Breakdown -Count'!J35/'Breakdown -Count'!K35</f>
        <v>0</v>
      </c>
      <c r="K35" s="108">
        <f t="shared" si="0"/>
        <v>1</v>
      </c>
      <c r="L35" s="108">
        <v>10</v>
      </c>
      <c r="M35" s="109">
        <f t="shared" si="1"/>
        <v>0.1</v>
      </c>
      <c r="N35" s="256">
        <f t="shared" si="2"/>
        <v>3.1666666666666665</v>
      </c>
    </row>
    <row r="36" spans="1:14" s="18" customFormat="1" ht="15.75" thickBot="1">
      <c r="A36" s="105" t="s">
        <v>53</v>
      </c>
      <c r="B36" s="106">
        <v>2</v>
      </c>
      <c r="C36" s="528" t="s">
        <v>8</v>
      </c>
      <c r="D36" s="532" t="s">
        <v>36</v>
      </c>
      <c r="E36" s="528" t="s">
        <v>135</v>
      </c>
      <c r="F36" s="395">
        <f>'Breakdown -Count'!F36/'Breakdown -Count'!K36</f>
        <v>0</v>
      </c>
      <c r="G36" s="412">
        <f>'Breakdown -Count'!G36/'Breakdown -Count'!K36</f>
        <v>0.4</v>
      </c>
      <c r="H36" s="420">
        <f>'Breakdown -Count'!H36/'Breakdown -Count'!K36</f>
        <v>0.4</v>
      </c>
      <c r="I36" s="395">
        <f>'Breakdown -Count'!I36/'Breakdown -Count'!K36</f>
        <v>0</v>
      </c>
      <c r="J36" s="433">
        <f>'Breakdown -Count'!J36/'Breakdown -Count'!K36</f>
        <v>0.2</v>
      </c>
      <c r="K36" s="108">
        <f t="shared" si="0"/>
        <v>1</v>
      </c>
      <c r="L36" s="108">
        <v>10</v>
      </c>
      <c r="M36" s="109">
        <f t="shared" si="1"/>
        <v>0.1</v>
      </c>
      <c r="N36" s="256">
        <f t="shared" si="2"/>
        <v>3.0000000000000004</v>
      </c>
    </row>
    <row r="37" spans="1:14" s="18" customFormat="1" ht="30.75" thickBot="1">
      <c r="A37" s="105" t="s">
        <v>53</v>
      </c>
      <c r="B37" s="106">
        <v>2</v>
      </c>
      <c r="C37" s="528" t="s">
        <v>9</v>
      </c>
      <c r="D37" s="532" t="s">
        <v>44</v>
      </c>
      <c r="E37" s="528" t="s">
        <v>137</v>
      </c>
      <c r="F37" s="395">
        <f>'Breakdown -Count'!F37/'Breakdown -Count'!K37</f>
        <v>0.2</v>
      </c>
      <c r="G37" s="412">
        <f>'Breakdown -Count'!G37/'Breakdown -Count'!K37</f>
        <v>0.4</v>
      </c>
      <c r="H37" s="420">
        <f>'Breakdown -Count'!H37/'Breakdown -Count'!K37</f>
        <v>0.4</v>
      </c>
      <c r="I37" s="395">
        <f>'Breakdown -Count'!I37/'Breakdown -Count'!K37</f>
        <v>0</v>
      </c>
      <c r="J37" s="395">
        <f>'Breakdown -Count'!J37/'Breakdown -Count'!K37</f>
        <v>0</v>
      </c>
      <c r="K37" s="108">
        <f t="shared" si="0"/>
        <v>1</v>
      </c>
      <c r="L37" s="108">
        <v>10</v>
      </c>
      <c r="M37" s="109">
        <f t="shared" si="1"/>
        <v>0.1</v>
      </c>
      <c r="N37" s="256">
        <f t="shared" si="2"/>
        <v>3.8000000000000003</v>
      </c>
    </row>
    <row r="38" spans="1:14" s="18" customFormat="1" ht="30.75" thickBot="1">
      <c r="A38" s="105" t="s">
        <v>53</v>
      </c>
      <c r="B38" s="106">
        <v>2</v>
      </c>
      <c r="C38" s="544" t="s">
        <v>10</v>
      </c>
      <c r="D38" s="549" t="s">
        <v>37</v>
      </c>
      <c r="E38" s="544" t="s">
        <v>137</v>
      </c>
      <c r="F38" s="395">
        <f>'Breakdown -Count'!F38/'Breakdown -Count'!K38</f>
        <v>0</v>
      </c>
      <c r="G38" s="420">
        <f>'Breakdown -Count'!G38/'Breakdown -Count'!K38</f>
        <v>0.33333333333333331</v>
      </c>
      <c r="H38" s="420">
        <f>'Breakdown -Count'!H38/'Breakdown -Count'!K38</f>
        <v>0.66666666666666663</v>
      </c>
      <c r="I38" s="395">
        <f>'Breakdown -Count'!I38/'Breakdown -Count'!K38</f>
        <v>0</v>
      </c>
      <c r="J38" s="395">
        <f>'Breakdown -Count'!J38/'Breakdown -Count'!K38</f>
        <v>0</v>
      </c>
      <c r="K38" s="108">
        <f t="shared" si="0"/>
        <v>1</v>
      </c>
      <c r="L38" s="108">
        <v>10</v>
      </c>
      <c r="M38" s="109">
        <f t="shared" si="1"/>
        <v>0.1</v>
      </c>
      <c r="N38" s="256">
        <f t="shared" si="2"/>
        <v>3.333333333333333</v>
      </c>
    </row>
    <row r="39" spans="1:14" s="18" customFormat="1" ht="15.75" thickBot="1">
      <c r="A39" s="105" t="s">
        <v>53</v>
      </c>
      <c r="B39" s="106">
        <v>2</v>
      </c>
      <c r="C39" s="544" t="s">
        <v>11</v>
      </c>
      <c r="D39" s="546" t="s">
        <v>39</v>
      </c>
      <c r="E39" s="544" t="s">
        <v>135</v>
      </c>
      <c r="F39" s="395">
        <f>'Breakdown -Count'!F39/'Breakdown -Count'!K39</f>
        <v>0.16666666666666666</v>
      </c>
      <c r="G39" s="420">
        <f>'Breakdown -Count'!G39/'Breakdown -Count'!K39</f>
        <v>0.16666666666666666</v>
      </c>
      <c r="H39" s="420">
        <f>'Breakdown -Count'!H39/'Breakdown -Count'!K39</f>
        <v>0.5</v>
      </c>
      <c r="I39" s="395">
        <f>'Breakdown -Count'!I39/'Breakdown -Count'!K39</f>
        <v>0.16666666666666666</v>
      </c>
      <c r="J39" s="395">
        <f>'Breakdown -Count'!J39/'Breakdown -Count'!K39</f>
        <v>0</v>
      </c>
      <c r="K39" s="108">
        <f t="shared" si="0"/>
        <v>0.99999999999999989</v>
      </c>
      <c r="L39" s="108">
        <v>10</v>
      </c>
      <c r="M39" s="109">
        <f t="shared" si="1"/>
        <v>9.9999999999999992E-2</v>
      </c>
      <c r="N39" s="256">
        <f t="shared" si="2"/>
        <v>3.3333333333333339</v>
      </c>
    </row>
    <row r="40" spans="1:14" s="18" customFormat="1" ht="15.75" thickBot="1">
      <c r="A40" s="105" t="s">
        <v>53</v>
      </c>
      <c r="B40" s="106">
        <v>2</v>
      </c>
      <c r="C40" s="544" t="s">
        <v>12</v>
      </c>
      <c r="D40" s="546" t="s">
        <v>38</v>
      </c>
      <c r="E40" s="544" t="s">
        <v>138</v>
      </c>
      <c r="F40" s="395">
        <f>'Breakdown -Count'!F40/'Breakdown -Count'!K40</f>
        <v>0</v>
      </c>
      <c r="G40" s="420">
        <f>'Breakdown -Count'!G40/'Breakdown -Count'!K40</f>
        <v>0.33333333333333331</v>
      </c>
      <c r="H40" s="420">
        <f>'Breakdown -Count'!H40/'Breakdown -Count'!K40</f>
        <v>0.5</v>
      </c>
      <c r="I40" s="395">
        <f>'Breakdown -Count'!I40/'Breakdown -Count'!K40</f>
        <v>0</v>
      </c>
      <c r="J40" s="395">
        <f>'Breakdown -Count'!J40/'Breakdown -Count'!K40</f>
        <v>0.16666666666666666</v>
      </c>
      <c r="K40" s="108">
        <f t="shared" si="0"/>
        <v>0.99999999999999989</v>
      </c>
      <c r="L40" s="108">
        <v>10</v>
      </c>
      <c r="M40" s="109">
        <f t="shared" si="1"/>
        <v>9.9999999999999992E-2</v>
      </c>
      <c r="N40" s="256">
        <f t="shared" si="2"/>
        <v>3</v>
      </c>
    </row>
    <row r="41" spans="1:14" s="18" customFormat="1" ht="15.75" thickBot="1">
      <c r="A41" s="105" t="s">
        <v>53</v>
      </c>
      <c r="B41" s="106">
        <v>2</v>
      </c>
      <c r="C41" s="544" t="s">
        <v>13</v>
      </c>
      <c r="D41" s="549" t="s">
        <v>40</v>
      </c>
      <c r="E41" s="544" t="s">
        <v>135</v>
      </c>
      <c r="F41" s="395">
        <f>'Breakdown -Count'!F41/'Breakdown -Count'!K41</f>
        <v>0.16666666666666666</v>
      </c>
      <c r="G41" s="420">
        <f>'Breakdown -Count'!G41/'Breakdown -Count'!K41</f>
        <v>0.16666666666666666</v>
      </c>
      <c r="H41" s="420">
        <f>'Breakdown -Count'!H41/'Breakdown -Count'!K41</f>
        <v>0.5</v>
      </c>
      <c r="I41" s="395">
        <f>'Breakdown -Count'!I41/'Breakdown -Count'!K41</f>
        <v>0</v>
      </c>
      <c r="J41" s="395">
        <f>'Breakdown -Count'!J41/'Breakdown -Count'!K41</f>
        <v>0.16666666666666666</v>
      </c>
      <c r="K41" s="108">
        <f t="shared" si="0"/>
        <v>0.99999999999999989</v>
      </c>
      <c r="L41" s="108">
        <v>10</v>
      </c>
      <c r="M41" s="109">
        <f t="shared" si="1"/>
        <v>9.9999999999999992E-2</v>
      </c>
      <c r="N41" s="256">
        <f t="shared" si="2"/>
        <v>3.166666666666667</v>
      </c>
    </row>
    <row r="42" spans="1:14" s="18" customFormat="1" ht="15.75" thickBot="1">
      <c r="A42" s="105" t="s">
        <v>53</v>
      </c>
      <c r="B42" s="106">
        <v>2</v>
      </c>
      <c r="C42" s="528" t="s">
        <v>15</v>
      </c>
      <c r="D42" s="531" t="s">
        <v>41</v>
      </c>
      <c r="E42" s="528" t="s">
        <v>134</v>
      </c>
      <c r="F42" s="395">
        <f>'Breakdown -Count'!F42/'Breakdown -Count'!K42</f>
        <v>0</v>
      </c>
      <c r="G42" s="412">
        <f>'Breakdown -Count'!G42/'Breakdown -Count'!K42</f>
        <v>0.4</v>
      </c>
      <c r="H42" s="420">
        <f>'Breakdown -Count'!H42/'Breakdown -Count'!K42</f>
        <v>0.4</v>
      </c>
      <c r="I42" s="395">
        <f>'Breakdown -Count'!I42/'Breakdown -Count'!K42</f>
        <v>0</v>
      </c>
      <c r="J42" s="433">
        <f>'Breakdown -Count'!J42/'Breakdown -Count'!K42</f>
        <v>0.2</v>
      </c>
      <c r="K42" s="108">
        <f t="shared" si="0"/>
        <v>1</v>
      </c>
      <c r="L42" s="108">
        <v>10</v>
      </c>
      <c r="M42" s="109">
        <f t="shared" si="1"/>
        <v>0.1</v>
      </c>
      <c r="N42" s="256">
        <f t="shared" si="2"/>
        <v>3.0000000000000004</v>
      </c>
    </row>
    <row r="43" spans="1:14" s="18" customFormat="1" ht="15.75" thickBot="1">
      <c r="A43" s="105" t="s">
        <v>53</v>
      </c>
      <c r="B43" s="106">
        <v>2</v>
      </c>
      <c r="C43" s="544" t="s">
        <v>16</v>
      </c>
      <c r="D43" s="549" t="s">
        <v>43</v>
      </c>
      <c r="E43" s="544" t="s">
        <v>136</v>
      </c>
      <c r="F43" s="395">
        <f>'Breakdown -Count'!F43/'Breakdown -Count'!K43</f>
        <v>0.4</v>
      </c>
      <c r="G43" s="395">
        <f>'Breakdown -Count'!G43/'Breakdown -Count'!K43</f>
        <v>0.2</v>
      </c>
      <c r="H43" s="420">
        <f>'Breakdown -Count'!H43/'Breakdown -Count'!K43</f>
        <v>0.4</v>
      </c>
      <c r="I43" s="395">
        <f>'Breakdown -Count'!I43/'Breakdown -Count'!K43</f>
        <v>0</v>
      </c>
      <c r="J43" s="395">
        <f>'Breakdown -Count'!J43/'Breakdown -Count'!K43</f>
        <v>0</v>
      </c>
      <c r="K43" s="108">
        <f t="shared" si="0"/>
        <v>1</v>
      </c>
      <c r="L43" s="108">
        <v>10</v>
      </c>
      <c r="M43" s="109">
        <f t="shared" si="1"/>
        <v>0.1</v>
      </c>
      <c r="N43" s="256">
        <f t="shared" si="2"/>
        <v>4</v>
      </c>
    </row>
    <row r="44" spans="1:14" s="18" customFormat="1" ht="15.75" thickBot="1">
      <c r="A44" s="105" t="s">
        <v>53</v>
      </c>
      <c r="B44" s="106">
        <v>2</v>
      </c>
      <c r="C44" s="106" t="s">
        <v>17</v>
      </c>
      <c r="D44" s="111" t="s">
        <v>45</v>
      </c>
      <c r="E44" s="106" t="s">
        <v>139</v>
      </c>
      <c r="F44" s="395">
        <f>'Breakdown -Count'!F44/'Breakdown -Count'!K44</f>
        <v>0.33333333333333331</v>
      </c>
      <c r="G44" s="395">
        <f>'Breakdown -Count'!G44/'Breakdown -Count'!K44</f>
        <v>0</v>
      </c>
      <c r="H44" s="395">
        <f>'Breakdown -Count'!H44/'Breakdown -Count'!K44</f>
        <v>0</v>
      </c>
      <c r="I44" s="395">
        <f>'Breakdown -Count'!I44/'Breakdown -Count'!K44</f>
        <v>0.33333333333333331</v>
      </c>
      <c r="J44" s="433">
        <f>'Breakdown -Count'!J44/'Breakdown -Count'!K44</f>
        <v>0.33333333333333331</v>
      </c>
      <c r="K44" s="108">
        <f t="shared" si="0"/>
        <v>1</v>
      </c>
      <c r="L44" s="108">
        <v>10</v>
      </c>
      <c r="M44" s="109">
        <f t="shared" si="1"/>
        <v>0.1</v>
      </c>
      <c r="N44" s="256">
        <f t="shared" si="2"/>
        <v>2.6666666666666665</v>
      </c>
    </row>
    <row r="45" spans="1:14" s="18" customFormat="1" ht="15.75" thickBot="1">
      <c r="A45" s="105" t="s">
        <v>53</v>
      </c>
      <c r="B45" s="396">
        <v>2</v>
      </c>
      <c r="C45" s="396" t="s">
        <v>18</v>
      </c>
      <c r="D45" s="336" t="s">
        <v>46</v>
      </c>
      <c r="E45" s="396" t="s">
        <v>135</v>
      </c>
      <c r="F45" s="397">
        <f>'Breakdown -Count'!F45/'Breakdown -Count'!K45</f>
        <v>0.33333333333333331</v>
      </c>
      <c r="G45" s="397">
        <f>'Breakdown -Count'!G45/'Breakdown -Count'!K45</f>
        <v>0</v>
      </c>
      <c r="H45" s="397">
        <f>'Breakdown -Count'!H45/'Breakdown -Count'!K45</f>
        <v>0</v>
      </c>
      <c r="I45" s="430">
        <f>'Breakdown -Count'!I45/'Breakdown -Count'!K45</f>
        <v>0.5</v>
      </c>
      <c r="J45" s="397">
        <f>'Breakdown -Count'!J45/'Breakdown -Count'!K45</f>
        <v>0.16666666666666666</v>
      </c>
      <c r="K45" s="398">
        <f t="shared" si="0"/>
        <v>0.99999999999999989</v>
      </c>
      <c r="L45" s="398">
        <v>10</v>
      </c>
      <c r="M45" s="399">
        <f t="shared" si="1"/>
        <v>9.9999999999999992E-2</v>
      </c>
      <c r="N45" s="256">
        <f t="shared" si="2"/>
        <v>2.8333333333333335</v>
      </c>
    </row>
    <row r="46" spans="1:14" s="18" customFormat="1" ht="18" thickBot="1">
      <c r="A46" s="99" t="s">
        <v>53</v>
      </c>
      <c r="B46" s="100">
        <v>3</v>
      </c>
      <c r="C46" s="527" t="s">
        <v>0</v>
      </c>
      <c r="D46" s="534" t="s">
        <v>32</v>
      </c>
      <c r="E46" s="527" t="s">
        <v>134</v>
      </c>
      <c r="F46" s="312">
        <f>'Breakdown -Count'!F46/'Breakdown -Count'!K46</f>
        <v>0</v>
      </c>
      <c r="G46" s="413">
        <f>'Breakdown -Count'!G46/'Breakdown -Count'!K46</f>
        <v>1</v>
      </c>
      <c r="H46" s="312">
        <f>'Breakdown -Count'!H46/'Breakdown -Count'!K46</f>
        <v>0</v>
      </c>
      <c r="I46" s="312">
        <f>'Breakdown -Count'!I46/'Breakdown -Count'!K46</f>
        <v>0</v>
      </c>
      <c r="J46" s="312">
        <f>'Breakdown -Count'!J46/'Breakdown -Count'!K46</f>
        <v>0</v>
      </c>
      <c r="K46" s="103">
        <f t="shared" si="0"/>
        <v>1</v>
      </c>
      <c r="L46" s="103">
        <v>12</v>
      </c>
      <c r="M46" s="104">
        <f t="shared" si="1"/>
        <v>8.3333333333333329E-2</v>
      </c>
      <c r="N46" s="256">
        <f t="shared" si="2"/>
        <v>4</v>
      </c>
    </row>
    <row r="47" spans="1:14" s="18" customFormat="1" ht="18" thickBot="1">
      <c r="A47" s="105" t="s">
        <v>53</v>
      </c>
      <c r="B47" s="106">
        <v>3</v>
      </c>
      <c r="C47" s="528" t="s">
        <v>1</v>
      </c>
      <c r="D47" s="530" t="s">
        <v>34</v>
      </c>
      <c r="E47" s="528" t="s">
        <v>135</v>
      </c>
      <c r="F47" s="395">
        <f>'Breakdown -Count'!F47/'Breakdown -Count'!K47</f>
        <v>0</v>
      </c>
      <c r="G47" s="412">
        <f>'Breakdown -Count'!G47/'Breakdown -Count'!K47</f>
        <v>1</v>
      </c>
      <c r="H47" s="395">
        <f>'Breakdown -Count'!H47/'Breakdown -Count'!K47</f>
        <v>0</v>
      </c>
      <c r="I47" s="395">
        <f>'Breakdown -Count'!I47/'Breakdown -Count'!K47</f>
        <v>0</v>
      </c>
      <c r="J47" s="395">
        <f>'Breakdown -Count'!J47/'Breakdown -Count'!K47</f>
        <v>0</v>
      </c>
      <c r="K47" s="108">
        <f t="shared" si="0"/>
        <v>1</v>
      </c>
      <c r="L47" s="108">
        <v>12</v>
      </c>
      <c r="M47" s="109">
        <f t="shared" si="1"/>
        <v>8.3333333333333329E-2</v>
      </c>
      <c r="N47" s="256">
        <f t="shared" si="2"/>
        <v>4</v>
      </c>
    </row>
    <row r="48" spans="1:14" s="18" customFormat="1" ht="18" thickBot="1">
      <c r="A48" s="105" t="s">
        <v>53</v>
      </c>
      <c r="B48" s="106">
        <v>3</v>
      </c>
      <c r="C48" s="528" t="s">
        <v>6</v>
      </c>
      <c r="D48" s="530" t="s">
        <v>33</v>
      </c>
      <c r="E48" s="528" t="s">
        <v>136</v>
      </c>
      <c r="F48" s="395">
        <f>'Breakdown -Count'!F48/'Breakdown -Count'!K48</f>
        <v>0</v>
      </c>
      <c r="G48" s="412">
        <f>'Breakdown -Count'!G48/'Breakdown -Count'!K48</f>
        <v>1</v>
      </c>
      <c r="H48" s="395">
        <f>'Breakdown -Count'!H48/'Breakdown -Count'!K48</f>
        <v>0</v>
      </c>
      <c r="I48" s="395">
        <f>'Breakdown -Count'!I48/'Breakdown -Count'!K48</f>
        <v>0</v>
      </c>
      <c r="J48" s="395">
        <f>'Breakdown -Count'!J48/'Breakdown -Count'!K48</f>
        <v>0</v>
      </c>
      <c r="K48" s="108">
        <f t="shared" si="0"/>
        <v>1</v>
      </c>
      <c r="L48" s="108">
        <v>12</v>
      </c>
      <c r="M48" s="109">
        <f t="shared" si="1"/>
        <v>8.3333333333333329E-2</v>
      </c>
      <c r="N48" s="256">
        <f t="shared" si="2"/>
        <v>4</v>
      </c>
    </row>
    <row r="49" spans="1:14" s="18" customFormat="1" ht="15.75" thickBot="1">
      <c r="A49" s="105" t="s">
        <v>53</v>
      </c>
      <c r="B49" s="106">
        <v>3</v>
      </c>
      <c r="C49" s="528" t="s">
        <v>7</v>
      </c>
      <c r="D49" s="531" t="s">
        <v>35</v>
      </c>
      <c r="E49" s="528" t="s">
        <v>136</v>
      </c>
      <c r="F49" s="395">
        <f>'Breakdown -Count'!F49/'Breakdown -Count'!K49</f>
        <v>0</v>
      </c>
      <c r="G49" s="412">
        <f>'Breakdown -Count'!G49/'Breakdown -Count'!K49</f>
        <v>1</v>
      </c>
      <c r="H49" s="395">
        <f>'Breakdown -Count'!H49/'Breakdown -Count'!K49</f>
        <v>0</v>
      </c>
      <c r="I49" s="395">
        <f>'Breakdown -Count'!I49/'Breakdown -Count'!K49</f>
        <v>0</v>
      </c>
      <c r="J49" s="395">
        <f>'Breakdown -Count'!J49/'Breakdown -Count'!K49</f>
        <v>0</v>
      </c>
      <c r="K49" s="108">
        <f t="shared" si="0"/>
        <v>1</v>
      </c>
      <c r="L49" s="108">
        <v>12</v>
      </c>
      <c r="M49" s="109">
        <f t="shared" si="1"/>
        <v>8.3333333333333329E-2</v>
      </c>
      <c r="N49" s="256">
        <f t="shared" si="2"/>
        <v>4</v>
      </c>
    </row>
    <row r="50" spans="1:14" s="18" customFormat="1" ht="15.75" thickBot="1">
      <c r="A50" s="105" t="s">
        <v>53</v>
      </c>
      <c r="B50" s="106">
        <v>3</v>
      </c>
      <c r="C50" s="528" t="s">
        <v>8</v>
      </c>
      <c r="D50" s="532" t="s">
        <v>36</v>
      </c>
      <c r="E50" s="528" t="s">
        <v>135</v>
      </c>
      <c r="F50" s="395">
        <f>'Breakdown -Count'!F50/'Breakdown -Count'!K50</f>
        <v>0</v>
      </c>
      <c r="G50" s="412">
        <f>'Breakdown -Count'!G50/'Breakdown -Count'!K50</f>
        <v>1</v>
      </c>
      <c r="H50" s="395">
        <f>'Breakdown -Count'!H50/'Breakdown -Count'!K50</f>
        <v>0</v>
      </c>
      <c r="I50" s="395">
        <f>'Breakdown -Count'!I50/'Breakdown -Count'!K50</f>
        <v>0</v>
      </c>
      <c r="J50" s="395">
        <f>'Breakdown -Count'!J50/'Breakdown -Count'!K50</f>
        <v>0</v>
      </c>
      <c r="K50" s="108">
        <f t="shared" si="0"/>
        <v>1</v>
      </c>
      <c r="L50" s="108">
        <v>12</v>
      </c>
      <c r="M50" s="109">
        <f t="shared" si="1"/>
        <v>8.3333333333333329E-2</v>
      </c>
      <c r="N50" s="256">
        <f t="shared" si="2"/>
        <v>4</v>
      </c>
    </row>
    <row r="51" spans="1:14" s="18" customFormat="1" ht="30.75" thickBot="1">
      <c r="A51" s="105" t="s">
        <v>53</v>
      </c>
      <c r="B51" s="106">
        <v>3</v>
      </c>
      <c r="C51" s="528" t="s">
        <v>9</v>
      </c>
      <c r="D51" s="532" t="s">
        <v>44</v>
      </c>
      <c r="E51" s="528" t="s">
        <v>137</v>
      </c>
      <c r="F51" s="395">
        <f>'Breakdown -Count'!F51/'Breakdown -Count'!K51</f>
        <v>0</v>
      </c>
      <c r="G51" s="412">
        <f>'Breakdown -Count'!G51/'Breakdown -Count'!K51</f>
        <v>1</v>
      </c>
      <c r="H51" s="395">
        <f>'Breakdown -Count'!H51/'Breakdown -Count'!K51</f>
        <v>0</v>
      </c>
      <c r="I51" s="395">
        <f>'Breakdown -Count'!I51/'Breakdown -Count'!K51</f>
        <v>0</v>
      </c>
      <c r="J51" s="395">
        <f>'Breakdown -Count'!J51/'Breakdown -Count'!K51</f>
        <v>0</v>
      </c>
      <c r="K51" s="108">
        <f t="shared" si="0"/>
        <v>1</v>
      </c>
      <c r="L51" s="108">
        <v>12</v>
      </c>
      <c r="M51" s="109">
        <f t="shared" si="1"/>
        <v>8.3333333333333329E-2</v>
      </c>
      <c r="N51" s="256">
        <f t="shared" si="2"/>
        <v>4</v>
      </c>
    </row>
    <row r="52" spans="1:14" s="18" customFormat="1" ht="30.75" thickBot="1">
      <c r="A52" s="105" t="s">
        <v>53</v>
      </c>
      <c r="B52" s="106">
        <v>3</v>
      </c>
      <c r="C52" s="528" t="s">
        <v>10</v>
      </c>
      <c r="D52" s="532" t="s">
        <v>37</v>
      </c>
      <c r="E52" s="528" t="s">
        <v>137</v>
      </c>
      <c r="F52" s="395">
        <f>'Breakdown -Count'!F52/'Breakdown -Count'!K52</f>
        <v>0</v>
      </c>
      <c r="G52" s="412">
        <f>'Breakdown -Count'!G52/'Breakdown -Count'!K52</f>
        <v>1</v>
      </c>
      <c r="H52" s="395">
        <f>'Breakdown -Count'!H52/'Breakdown -Count'!K52</f>
        <v>0</v>
      </c>
      <c r="I52" s="395">
        <f>'Breakdown -Count'!I52/'Breakdown -Count'!K52</f>
        <v>0</v>
      </c>
      <c r="J52" s="395">
        <f>'Breakdown -Count'!J52/'Breakdown -Count'!K52</f>
        <v>0</v>
      </c>
      <c r="K52" s="108">
        <f t="shared" si="0"/>
        <v>1</v>
      </c>
      <c r="L52" s="108">
        <v>12</v>
      </c>
      <c r="M52" s="109">
        <f t="shared" si="1"/>
        <v>8.3333333333333329E-2</v>
      </c>
      <c r="N52" s="256">
        <f t="shared" si="2"/>
        <v>4</v>
      </c>
    </row>
    <row r="53" spans="1:14" s="18" customFormat="1" ht="15.75" thickBot="1">
      <c r="A53" s="105" t="s">
        <v>53</v>
      </c>
      <c r="B53" s="106">
        <v>3</v>
      </c>
      <c r="C53" s="528" t="s">
        <v>11</v>
      </c>
      <c r="D53" s="531" t="s">
        <v>39</v>
      </c>
      <c r="E53" s="528" t="s">
        <v>135</v>
      </c>
      <c r="F53" s="395">
        <f>'Breakdown -Count'!F53/'Breakdown -Count'!K53</f>
        <v>0</v>
      </c>
      <c r="G53" s="412">
        <f>'Breakdown -Count'!G53/'Breakdown -Count'!K53</f>
        <v>1</v>
      </c>
      <c r="H53" s="395">
        <f>'Breakdown -Count'!H53/'Breakdown -Count'!K53</f>
        <v>0</v>
      </c>
      <c r="I53" s="395">
        <f>'Breakdown -Count'!I53/'Breakdown -Count'!K53</f>
        <v>0</v>
      </c>
      <c r="J53" s="395">
        <f>'Breakdown -Count'!J53/'Breakdown -Count'!K53</f>
        <v>0</v>
      </c>
      <c r="K53" s="108">
        <f t="shared" si="0"/>
        <v>1</v>
      </c>
      <c r="L53" s="108">
        <v>12</v>
      </c>
      <c r="M53" s="109">
        <f t="shared" si="1"/>
        <v>8.3333333333333329E-2</v>
      </c>
      <c r="N53" s="256">
        <f t="shared" si="2"/>
        <v>4</v>
      </c>
    </row>
    <row r="54" spans="1:14" s="18" customFormat="1" ht="15.75" thickBot="1">
      <c r="A54" s="105" t="s">
        <v>53</v>
      </c>
      <c r="B54" s="106">
        <v>3</v>
      </c>
      <c r="C54" s="528" t="s">
        <v>12</v>
      </c>
      <c r="D54" s="531" t="s">
        <v>38</v>
      </c>
      <c r="E54" s="528" t="s">
        <v>138</v>
      </c>
      <c r="F54" s="395">
        <f>'Breakdown -Count'!F54/'Breakdown -Count'!K54</f>
        <v>0</v>
      </c>
      <c r="G54" s="412">
        <f>'Breakdown -Count'!G54/'Breakdown -Count'!K54</f>
        <v>1</v>
      </c>
      <c r="H54" s="395">
        <f>'Breakdown -Count'!H54/'Breakdown -Count'!K54</f>
        <v>0</v>
      </c>
      <c r="I54" s="395">
        <f>'Breakdown -Count'!I54/'Breakdown -Count'!K54</f>
        <v>0</v>
      </c>
      <c r="J54" s="395">
        <f>'Breakdown -Count'!J54/'Breakdown -Count'!K54</f>
        <v>0</v>
      </c>
      <c r="K54" s="108">
        <f t="shared" si="0"/>
        <v>1</v>
      </c>
      <c r="L54" s="108">
        <v>12</v>
      </c>
      <c r="M54" s="109">
        <f t="shared" si="1"/>
        <v>8.3333333333333329E-2</v>
      </c>
      <c r="N54" s="256">
        <f t="shared" si="2"/>
        <v>4</v>
      </c>
    </row>
    <row r="55" spans="1:14" s="18" customFormat="1" ht="15.75" thickBot="1">
      <c r="A55" s="105" t="s">
        <v>53</v>
      </c>
      <c r="B55" s="106">
        <v>3</v>
      </c>
      <c r="C55" s="106" t="s">
        <v>13</v>
      </c>
      <c r="D55" s="111" t="s">
        <v>40</v>
      </c>
      <c r="E55" s="106" t="s">
        <v>135</v>
      </c>
      <c r="F55" s="395">
        <f>'Breakdown -Count'!F55/'Breakdown -Count'!K55</f>
        <v>1</v>
      </c>
      <c r="G55" s="395">
        <f>'Breakdown -Count'!G55/'Breakdown -Count'!K55</f>
        <v>0</v>
      </c>
      <c r="H55" s="395">
        <f>'Breakdown -Count'!H55/'Breakdown -Count'!K55</f>
        <v>0</v>
      </c>
      <c r="I55" s="395">
        <f>'Breakdown -Count'!I55/'Breakdown -Count'!K55</f>
        <v>0</v>
      </c>
      <c r="J55" s="395">
        <f>'Breakdown -Count'!J55/'Breakdown -Count'!K55</f>
        <v>0</v>
      </c>
      <c r="K55" s="108">
        <f t="shared" si="0"/>
        <v>1</v>
      </c>
      <c r="L55" s="108">
        <v>12</v>
      </c>
      <c r="M55" s="109">
        <f t="shared" si="1"/>
        <v>8.3333333333333329E-2</v>
      </c>
      <c r="N55" s="256">
        <f t="shared" si="2"/>
        <v>5</v>
      </c>
    </row>
    <row r="56" spans="1:14" s="18" customFormat="1" ht="15.75" thickBot="1">
      <c r="A56" s="105" t="s">
        <v>53</v>
      </c>
      <c r="B56" s="106">
        <v>3</v>
      </c>
      <c r="C56" s="528" t="s">
        <v>15</v>
      </c>
      <c r="D56" s="531" t="s">
        <v>41</v>
      </c>
      <c r="E56" s="528" t="s">
        <v>134</v>
      </c>
      <c r="F56" s="395">
        <f>'Breakdown -Count'!F56/'Breakdown -Count'!K56</f>
        <v>0</v>
      </c>
      <c r="G56" s="412">
        <f>'Breakdown -Count'!G56/'Breakdown -Count'!K56</f>
        <v>1</v>
      </c>
      <c r="H56" s="395">
        <f>'Breakdown -Count'!H56/'Breakdown -Count'!K56</f>
        <v>0</v>
      </c>
      <c r="I56" s="395">
        <f>'Breakdown -Count'!I56/'Breakdown -Count'!K56</f>
        <v>0</v>
      </c>
      <c r="J56" s="395">
        <f>'Breakdown -Count'!J56/'Breakdown -Count'!K56</f>
        <v>0</v>
      </c>
      <c r="K56" s="108">
        <f t="shared" si="0"/>
        <v>1</v>
      </c>
      <c r="L56" s="108">
        <v>12</v>
      </c>
      <c r="M56" s="109">
        <f t="shared" si="1"/>
        <v>8.3333333333333329E-2</v>
      </c>
      <c r="N56" s="256">
        <f t="shared" si="2"/>
        <v>4</v>
      </c>
    </row>
    <row r="57" spans="1:14" s="18" customFormat="1" ht="15.75" thickBot="1">
      <c r="A57" s="105" t="s">
        <v>53</v>
      </c>
      <c r="B57" s="106">
        <v>3</v>
      </c>
      <c r="C57" s="106" t="s">
        <v>16</v>
      </c>
      <c r="D57" s="111" t="s">
        <v>43</v>
      </c>
      <c r="E57" s="106" t="s">
        <v>136</v>
      </c>
      <c r="F57" s="395">
        <f>'Breakdown -Count'!F57/'Breakdown -Count'!K57</f>
        <v>1</v>
      </c>
      <c r="G57" s="395">
        <f>'Breakdown -Count'!G57/'Breakdown -Count'!K57</f>
        <v>0</v>
      </c>
      <c r="H57" s="395">
        <f>'Breakdown -Count'!H57/'Breakdown -Count'!K57</f>
        <v>0</v>
      </c>
      <c r="I57" s="395">
        <f>'Breakdown -Count'!I57/'Breakdown -Count'!K57</f>
        <v>0</v>
      </c>
      <c r="J57" s="395">
        <f>'Breakdown -Count'!J57/'Breakdown -Count'!K57</f>
        <v>0</v>
      </c>
      <c r="K57" s="108">
        <f t="shared" si="0"/>
        <v>1</v>
      </c>
      <c r="L57" s="108">
        <v>12</v>
      </c>
      <c r="M57" s="109">
        <f t="shared" si="1"/>
        <v>8.3333333333333329E-2</v>
      </c>
      <c r="N57" s="256">
        <f t="shared" si="2"/>
        <v>5</v>
      </c>
    </row>
    <row r="58" spans="1:14" s="18" customFormat="1" ht="15.75" thickBot="1">
      <c r="A58" s="105" t="s">
        <v>53</v>
      </c>
      <c r="B58" s="106">
        <v>3</v>
      </c>
      <c r="C58" s="106" t="s">
        <v>17</v>
      </c>
      <c r="D58" s="111" t="s">
        <v>45</v>
      </c>
      <c r="E58" s="106" t="s">
        <v>139</v>
      </c>
      <c r="F58" s="395">
        <f>'Breakdown -Count'!F58/'Breakdown -Count'!K58</f>
        <v>1</v>
      </c>
      <c r="G58" s="395">
        <f>'Breakdown -Count'!G58/'Breakdown -Count'!K58</f>
        <v>0</v>
      </c>
      <c r="H58" s="395">
        <f>'Breakdown -Count'!H58/'Breakdown -Count'!K58</f>
        <v>0</v>
      </c>
      <c r="I58" s="395">
        <f>'Breakdown -Count'!I58/'Breakdown -Count'!K58</f>
        <v>0</v>
      </c>
      <c r="J58" s="395">
        <f>'Breakdown -Count'!J58/'Breakdown -Count'!K58</f>
        <v>0</v>
      </c>
      <c r="K58" s="108">
        <f t="shared" si="0"/>
        <v>1</v>
      </c>
      <c r="L58" s="108">
        <v>12</v>
      </c>
      <c r="M58" s="109">
        <f t="shared" si="1"/>
        <v>8.3333333333333329E-2</v>
      </c>
      <c r="N58" s="256">
        <f t="shared" si="2"/>
        <v>5</v>
      </c>
    </row>
    <row r="59" spans="1:14" s="18" customFormat="1" ht="15.75" thickBot="1">
      <c r="A59" s="105" t="s">
        <v>53</v>
      </c>
      <c r="B59" s="396">
        <v>3</v>
      </c>
      <c r="C59" s="396" t="s">
        <v>18</v>
      </c>
      <c r="D59" s="336" t="s">
        <v>46</v>
      </c>
      <c r="E59" s="396" t="s">
        <v>135</v>
      </c>
      <c r="F59" s="397">
        <f>'Breakdown -Count'!F59/'Breakdown -Count'!K59</f>
        <v>1</v>
      </c>
      <c r="G59" s="397">
        <f>'Breakdown -Count'!G59/'Breakdown -Count'!K59</f>
        <v>0</v>
      </c>
      <c r="H59" s="397">
        <f>'Breakdown -Count'!H59/'Breakdown -Count'!K59</f>
        <v>0</v>
      </c>
      <c r="I59" s="397">
        <f>'Breakdown -Count'!I59/'Breakdown -Count'!K59</f>
        <v>0</v>
      </c>
      <c r="J59" s="397">
        <f>'Breakdown -Count'!J59/'Breakdown -Count'!K59</f>
        <v>0</v>
      </c>
      <c r="K59" s="398">
        <f t="shared" si="0"/>
        <v>1</v>
      </c>
      <c r="L59" s="398">
        <v>12</v>
      </c>
      <c r="M59" s="399">
        <f t="shared" si="1"/>
        <v>8.3333333333333329E-2</v>
      </c>
      <c r="N59" s="256">
        <f t="shared" si="2"/>
        <v>5</v>
      </c>
    </row>
    <row r="60" spans="1:14" s="4" customFormat="1" ht="18" thickBot="1">
      <c r="A60" s="48" t="s">
        <v>53</v>
      </c>
      <c r="B60" s="100">
        <v>4</v>
      </c>
      <c r="C60" s="60" t="s">
        <v>0</v>
      </c>
      <c r="D60" s="61" t="s">
        <v>32</v>
      </c>
      <c r="E60" s="100" t="s">
        <v>134</v>
      </c>
      <c r="F60" s="312" t="e">
        <f>'Breakdown -Count'!F60/'Breakdown -Count'!K60</f>
        <v>#DIV/0!</v>
      </c>
      <c r="G60" s="313" t="e">
        <f>'Breakdown -Count'!G60/'Breakdown -Count'!K60</f>
        <v>#DIV/0!</v>
      </c>
      <c r="H60" s="313" t="e">
        <f>'Breakdown -Count'!H60/'Breakdown -Count'!K60</f>
        <v>#DIV/0!</v>
      </c>
      <c r="I60" s="313" t="e">
        <f>'Breakdown -Count'!I60/'Breakdown -Count'!K60</f>
        <v>#DIV/0!</v>
      </c>
      <c r="J60" s="313" t="e">
        <f>'Breakdown -Count'!J60/'Breakdown -Count'!K60</f>
        <v>#DIV/0!</v>
      </c>
      <c r="K60" s="314" t="e">
        <f t="shared" si="0"/>
        <v>#DIV/0!</v>
      </c>
      <c r="L60" s="8">
        <v>9</v>
      </c>
      <c r="M60" s="10" t="e">
        <f t="shared" si="1"/>
        <v>#DIV/0!</v>
      </c>
      <c r="N60" s="271" t="e">
        <f t="shared" si="2"/>
        <v>#DIV/0!</v>
      </c>
    </row>
    <row r="61" spans="1:14" s="4" customFormat="1" ht="18" thickBot="1">
      <c r="A61" s="31" t="s">
        <v>53</v>
      </c>
      <c r="B61" s="106">
        <v>4</v>
      </c>
      <c r="C61" s="58" t="s">
        <v>1</v>
      </c>
      <c r="D61" s="59" t="s">
        <v>34</v>
      </c>
      <c r="E61" s="106" t="s">
        <v>135</v>
      </c>
      <c r="F61" s="395">
        <f>'Breakdown -Count'!F61/'Breakdown -Count'!K61</f>
        <v>0.5</v>
      </c>
      <c r="G61" s="308">
        <f>'Breakdown -Count'!G61/'Breakdown -Count'!K61</f>
        <v>0</v>
      </c>
      <c r="H61" s="308">
        <f>'Breakdown -Count'!H61/'Breakdown -Count'!K61</f>
        <v>0</v>
      </c>
      <c r="I61" s="395">
        <f>'Breakdown -Count'!I61/'Breakdown -Count'!K61</f>
        <v>0</v>
      </c>
      <c r="J61" s="433">
        <f>'Breakdown -Count'!J61/'Breakdown -Count'!K61</f>
        <v>0.5</v>
      </c>
      <c r="K61" s="11">
        <f t="shared" si="0"/>
        <v>1</v>
      </c>
      <c r="L61" s="11">
        <v>9</v>
      </c>
      <c r="M61" s="13">
        <f t="shared" si="1"/>
        <v>0.1111111111111111</v>
      </c>
      <c r="N61" s="254">
        <f t="shared" si="2"/>
        <v>3</v>
      </c>
    </row>
    <row r="62" spans="1:14" s="4" customFormat="1" ht="18" thickBot="1">
      <c r="A62" s="31" t="s">
        <v>53</v>
      </c>
      <c r="B62" s="106">
        <v>4</v>
      </c>
      <c r="C62" s="528" t="s">
        <v>6</v>
      </c>
      <c r="D62" s="530" t="s">
        <v>33</v>
      </c>
      <c r="E62" s="528" t="s">
        <v>136</v>
      </c>
      <c r="F62" s="395">
        <f>'Breakdown -Count'!F62/'Breakdown -Count'!K62</f>
        <v>0</v>
      </c>
      <c r="G62" s="412">
        <f>'Breakdown -Count'!G62/'Breakdown -Count'!K62</f>
        <v>0.5</v>
      </c>
      <c r="H62" s="308">
        <f>'Breakdown -Count'!H62/'Breakdown -Count'!K62</f>
        <v>0</v>
      </c>
      <c r="I62" s="433">
        <f>'Breakdown -Count'!I62/'Breakdown -Count'!K62</f>
        <v>0.5</v>
      </c>
      <c r="J62" s="395">
        <f>'Breakdown -Count'!J62/'Breakdown -Count'!K62</f>
        <v>0</v>
      </c>
      <c r="K62" s="11">
        <f t="shared" si="0"/>
        <v>1</v>
      </c>
      <c r="L62" s="11">
        <v>9</v>
      </c>
      <c r="M62" s="13">
        <f t="shared" si="1"/>
        <v>0.1111111111111111</v>
      </c>
      <c r="N62" s="254">
        <f t="shared" si="2"/>
        <v>3</v>
      </c>
    </row>
    <row r="63" spans="1:14" s="4" customFormat="1" ht="15.75" thickBot="1">
      <c r="A63" s="31" t="s">
        <v>53</v>
      </c>
      <c r="B63" s="106">
        <v>4</v>
      </c>
      <c r="C63" s="544" t="s">
        <v>7</v>
      </c>
      <c r="D63" s="546" t="s">
        <v>35</v>
      </c>
      <c r="E63" s="544" t="s">
        <v>136</v>
      </c>
      <c r="F63" s="395">
        <f>'Breakdown -Count'!F63/'Breakdown -Count'!K63</f>
        <v>0</v>
      </c>
      <c r="G63" s="308">
        <f>'Breakdown -Count'!G63/'Breakdown -Count'!K63</f>
        <v>0</v>
      </c>
      <c r="H63" s="420">
        <f>'Breakdown -Count'!H63/'Breakdown -Count'!K63</f>
        <v>0.5</v>
      </c>
      <c r="I63" s="433">
        <f>'Breakdown -Count'!I63/'Breakdown -Count'!K63</f>
        <v>0.5</v>
      </c>
      <c r="J63" s="395">
        <f>'Breakdown -Count'!J63/'Breakdown -Count'!K63</f>
        <v>0</v>
      </c>
      <c r="K63" s="11">
        <f t="shared" si="0"/>
        <v>1</v>
      </c>
      <c r="L63" s="11">
        <v>9</v>
      </c>
      <c r="M63" s="13">
        <f t="shared" si="1"/>
        <v>0.1111111111111111</v>
      </c>
      <c r="N63" s="254">
        <f t="shared" si="2"/>
        <v>2.5</v>
      </c>
    </row>
    <row r="64" spans="1:14" s="4" customFormat="1" ht="15.75" thickBot="1">
      <c r="A64" s="31" t="s">
        <v>53</v>
      </c>
      <c r="B64" s="106">
        <v>4</v>
      </c>
      <c r="C64" s="544" t="s">
        <v>8</v>
      </c>
      <c r="D64" s="549" t="s">
        <v>36</v>
      </c>
      <c r="E64" s="544" t="s">
        <v>135</v>
      </c>
      <c r="F64" s="395">
        <f>'Breakdown -Count'!F64/'Breakdown -Count'!K64</f>
        <v>0</v>
      </c>
      <c r="G64" s="308">
        <f>'Breakdown -Count'!G64/'Breakdown -Count'!K64</f>
        <v>0</v>
      </c>
      <c r="H64" s="420">
        <f>'Breakdown -Count'!H64/'Breakdown -Count'!K64</f>
        <v>0.5</v>
      </c>
      <c r="I64" s="433">
        <f>'Breakdown -Count'!I64/'Breakdown -Count'!K64</f>
        <v>0.5</v>
      </c>
      <c r="J64" s="395">
        <f>'Breakdown -Count'!J64/'Breakdown -Count'!K64</f>
        <v>0</v>
      </c>
      <c r="K64" s="11">
        <f t="shared" si="0"/>
        <v>1</v>
      </c>
      <c r="L64" s="11">
        <v>9</v>
      </c>
      <c r="M64" s="13">
        <f t="shared" si="1"/>
        <v>0.1111111111111111</v>
      </c>
      <c r="N64" s="254">
        <f t="shared" si="2"/>
        <v>2.5</v>
      </c>
    </row>
    <row r="65" spans="1:14" s="4" customFormat="1" ht="30.75" thickBot="1">
      <c r="A65" s="31" t="s">
        <v>53</v>
      </c>
      <c r="B65" s="106">
        <v>4</v>
      </c>
      <c r="C65" s="528" t="s">
        <v>9</v>
      </c>
      <c r="D65" s="532" t="s">
        <v>44</v>
      </c>
      <c r="E65" s="528" t="s">
        <v>137</v>
      </c>
      <c r="F65" s="395">
        <f>'Breakdown -Count'!F65/'Breakdown -Count'!K65</f>
        <v>0</v>
      </c>
      <c r="G65" s="412">
        <f>'Breakdown -Count'!G65/'Breakdown -Count'!K65</f>
        <v>0.5</v>
      </c>
      <c r="H65" s="420">
        <f>'Breakdown -Count'!H65/'Breakdown -Count'!K65</f>
        <v>0.5</v>
      </c>
      <c r="I65" s="395">
        <f>'Breakdown -Count'!I65/'Breakdown -Count'!K65</f>
        <v>0</v>
      </c>
      <c r="J65" s="395">
        <f>'Breakdown -Count'!J65/'Breakdown -Count'!K65</f>
        <v>0</v>
      </c>
      <c r="K65" s="11">
        <f t="shared" si="0"/>
        <v>1</v>
      </c>
      <c r="L65" s="11">
        <v>9</v>
      </c>
      <c r="M65" s="13">
        <f t="shared" si="1"/>
        <v>0.1111111111111111</v>
      </c>
      <c r="N65" s="254">
        <f t="shared" si="2"/>
        <v>3.5</v>
      </c>
    </row>
    <row r="66" spans="1:14" s="4" customFormat="1" ht="30.75" thickBot="1">
      <c r="A66" s="31" t="s">
        <v>53</v>
      </c>
      <c r="B66" s="106">
        <v>4</v>
      </c>
      <c r="C66" s="528" t="s">
        <v>10</v>
      </c>
      <c r="D66" s="532" t="s">
        <v>37</v>
      </c>
      <c r="E66" s="528" t="s">
        <v>137</v>
      </c>
      <c r="F66" s="395">
        <f>'Breakdown -Count'!F66/'Breakdown -Count'!K66</f>
        <v>0</v>
      </c>
      <c r="G66" s="412">
        <f>'Breakdown -Count'!G66/'Breakdown -Count'!K66</f>
        <v>0.5</v>
      </c>
      <c r="H66" s="420">
        <f>'Breakdown -Count'!H66/'Breakdown -Count'!K66</f>
        <v>0.5</v>
      </c>
      <c r="I66" s="395">
        <f>'Breakdown -Count'!I66/'Breakdown -Count'!K66</f>
        <v>0</v>
      </c>
      <c r="J66" s="395">
        <f>'Breakdown -Count'!J66/'Breakdown -Count'!K66</f>
        <v>0</v>
      </c>
      <c r="K66" s="11">
        <f t="shared" si="0"/>
        <v>1</v>
      </c>
      <c r="L66" s="11">
        <v>9</v>
      </c>
      <c r="M66" s="13">
        <f t="shared" si="1"/>
        <v>0.1111111111111111</v>
      </c>
      <c r="N66" s="254">
        <f t="shared" si="2"/>
        <v>3.5</v>
      </c>
    </row>
    <row r="67" spans="1:14" s="4" customFormat="1" ht="15.75" thickBot="1">
      <c r="A67" s="31" t="s">
        <v>53</v>
      </c>
      <c r="B67" s="106">
        <v>4</v>
      </c>
      <c r="C67" s="544" t="s">
        <v>11</v>
      </c>
      <c r="D67" s="546" t="s">
        <v>39</v>
      </c>
      <c r="E67" s="544" t="s">
        <v>135</v>
      </c>
      <c r="F67" s="395">
        <f>'Breakdown -Count'!F67/'Breakdown -Count'!K67</f>
        <v>0</v>
      </c>
      <c r="G67" s="308">
        <f>'Breakdown -Count'!G67/'Breakdown -Count'!K67</f>
        <v>0</v>
      </c>
      <c r="H67" s="420">
        <f>'Breakdown -Count'!H67/'Breakdown -Count'!K67</f>
        <v>1</v>
      </c>
      <c r="I67" s="395">
        <f>'Breakdown -Count'!I67/'Breakdown -Count'!K67</f>
        <v>0</v>
      </c>
      <c r="J67" s="395">
        <f>'Breakdown -Count'!J67/'Breakdown -Count'!K67</f>
        <v>0</v>
      </c>
      <c r="K67" s="11">
        <f t="shared" si="0"/>
        <v>1</v>
      </c>
      <c r="L67" s="11">
        <v>9</v>
      </c>
      <c r="M67" s="13">
        <f t="shared" si="1"/>
        <v>0.1111111111111111</v>
      </c>
      <c r="N67" s="254">
        <f t="shared" si="2"/>
        <v>3</v>
      </c>
    </row>
    <row r="68" spans="1:14" s="4" customFormat="1" ht="15.75" thickBot="1">
      <c r="A68" s="31" t="s">
        <v>53</v>
      </c>
      <c r="B68" s="106">
        <v>4</v>
      </c>
      <c r="C68" s="544" t="s">
        <v>12</v>
      </c>
      <c r="D68" s="546" t="s">
        <v>38</v>
      </c>
      <c r="E68" s="544" t="s">
        <v>138</v>
      </c>
      <c r="F68" s="395">
        <f>'Breakdown -Count'!F68/'Breakdown -Count'!K68</f>
        <v>0</v>
      </c>
      <c r="G68" s="308">
        <f>'Breakdown -Count'!G68/'Breakdown -Count'!K68</f>
        <v>0</v>
      </c>
      <c r="H68" s="420">
        <f>'Breakdown -Count'!H68/'Breakdown -Count'!K68</f>
        <v>0.5</v>
      </c>
      <c r="I68" s="433">
        <f>'Breakdown -Count'!I68/'Breakdown -Count'!K68</f>
        <v>0.5</v>
      </c>
      <c r="J68" s="395">
        <f>'Breakdown -Count'!J68/'Breakdown -Count'!K68</f>
        <v>0</v>
      </c>
      <c r="K68" s="11">
        <f t="shared" ref="K68:K131" si="3">SUM(F68:J68)</f>
        <v>1</v>
      </c>
      <c r="L68" s="11">
        <v>9</v>
      </c>
      <c r="M68" s="13">
        <f t="shared" ref="M68:M131" si="4">K68/L68</f>
        <v>0.1111111111111111</v>
      </c>
      <c r="N68" s="254">
        <f t="shared" si="2"/>
        <v>2.5</v>
      </c>
    </row>
    <row r="69" spans="1:14" s="18" customFormat="1" ht="15.75" thickBot="1">
      <c r="A69" s="105" t="s">
        <v>53</v>
      </c>
      <c r="B69" s="106">
        <v>4</v>
      </c>
      <c r="C69" s="544" t="s">
        <v>13</v>
      </c>
      <c r="D69" s="549" t="s">
        <v>40</v>
      </c>
      <c r="E69" s="544" t="s">
        <v>135</v>
      </c>
      <c r="F69" s="395">
        <f>'Breakdown -Count'!F69/'Breakdown -Count'!K69</f>
        <v>0</v>
      </c>
      <c r="G69" s="395">
        <f>'Breakdown -Count'!G69/'Breakdown -Count'!K69</f>
        <v>0</v>
      </c>
      <c r="H69" s="420">
        <f>'Breakdown -Count'!H69/'Breakdown -Count'!K69</f>
        <v>0.5</v>
      </c>
      <c r="I69" s="433">
        <f>'Breakdown -Count'!I69/'Breakdown -Count'!K69</f>
        <v>0.5</v>
      </c>
      <c r="J69" s="395">
        <f>'Breakdown -Count'!J69/'Breakdown -Count'!K69</f>
        <v>0</v>
      </c>
      <c r="K69" s="108">
        <f t="shared" si="3"/>
        <v>1</v>
      </c>
      <c r="L69" s="108">
        <v>9</v>
      </c>
      <c r="M69" s="109">
        <f t="shared" si="4"/>
        <v>0.1111111111111111</v>
      </c>
      <c r="N69" s="256">
        <f t="shared" ref="N69:N132" si="5" xml:space="preserve"> (5*F69+4*G69+3*H69+2*I69+1*J69)/K69</f>
        <v>2.5</v>
      </c>
    </row>
    <row r="70" spans="1:14" s="18" customFormat="1" ht="15.75" thickBot="1">
      <c r="A70" s="105" t="s">
        <v>53</v>
      </c>
      <c r="B70" s="106">
        <v>4</v>
      </c>
      <c r="C70" s="544" t="s">
        <v>15</v>
      </c>
      <c r="D70" s="546" t="s">
        <v>41</v>
      </c>
      <c r="E70" s="544" t="s">
        <v>134</v>
      </c>
      <c r="F70" s="395">
        <f>'Breakdown -Count'!F70/'Breakdown -Count'!K70</f>
        <v>0</v>
      </c>
      <c r="G70" s="395">
        <f>'Breakdown -Count'!G70/'Breakdown -Count'!K70</f>
        <v>0</v>
      </c>
      <c r="H70" s="420">
        <f>'Breakdown -Count'!H70/'Breakdown -Count'!K70</f>
        <v>0.5</v>
      </c>
      <c r="I70" s="433">
        <f>'Breakdown -Count'!I70/'Breakdown -Count'!K70</f>
        <v>0.5</v>
      </c>
      <c r="J70" s="395">
        <f>'Breakdown -Count'!J70/'Breakdown -Count'!K70</f>
        <v>0</v>
      </c>
      <c r="K70" s="108">
        <f t="shared" si="3"/>
        <v>1</v>
      </c>
      <c r="L70" s="108">
        <v>9</v>
      </c>
      <c r="M70" s="109">
        <f t="shared" si="4"/>
        <v>0.1111111111111111</v>
      </c>
      <c r="N70" s="256">
        <f t="shared" si="5"/>
        <v>2.5</v>
      </c>
    </row>
    <row r="71" spans="1:14" s="18" customFormat="1" ht="15.75" thickBot="1">
      <c r="A71" s="105" t="s">
        <v>53</v>
      </c>
      <c r="B71" s="106">
        <v>4</v>
      </c>
      <c r="C71" s="528" t="s">
        <v>16</v>
      </c>
      <c r="D71" s="532" t="s">
        <v>43</v>
      </c>
      <c r="E71" s="528" t="s">
        <v>136</v>
      </c>
      <c r="F71" s="395">
        <f>'Breakdown -Count'!F71/'Breakdown -Count'!K71</f>
        <v>0</v>
      </c>
      <c r="G71" s="412">
        <f>'Breakdown -Count'!G71/'Breakdown -Count'!K71</f>
        <v>1</v>
      </c>
      <c r="H71" s="395">
        <f>'Breakdown -Count'!H71/'Breakdown -Count'!K71</f>
        <v>0</v>
      </c>
      <c r="I71" s="395">
        <f>'Breakdown -Count'!I71/'Breakdown -Count'!K71</f>
        <v>0</v>
      </c>
      <c r="J71" s="395">
        <f>'Breakdown -Count'!J71/'Breakdown -Count'!K71</f>
        <v>0</v>
      </c>
      <c r="K71" s="108">
        <f t="shared" si="3"/>
        <v>1</v>
      </c>
      <c r="L71" s="108">
        <v>9</v>
      </c>
      <c r="M71" s="109">
        <f t="shared" si="4"/>
        <v>0.1111111111111111</v>
      </c>
      <c r="N71" s="256">
        <f t="shared" si="5"/>
        <v>4</v>
      </c>
    </row>
    <row r="72" spans="1:14" s="18" customFormat="1" ht="15.75" thickBot="1">
      <c r="A72" s="105" t="s">
        <v>53</v>
      </c>
      <c r="B72" s="106">
        <v>4</v>
      </c>
      <c r="C72" s="106" t="s">
        <v>17</v>
      </c>
      <c r="D72" s="111" t="s">
        <v>45</v>
      </c>
      <c r="E72" s="106" t="s">
        <v>139</v>
      </c>
      <c r="F72" s="395">
        <f>'Breakdown -Count'!F72/'Breakdown -Count'!K72</f>
        <v>0</v>
      </c>
      <c r="G72" s="395">
        <f>'Breakdown -Count'!G72/'Breakdown -Count'!K72</f>
        <v>0</v>
      </c>
      <c r="H72" s="395">
        <f>'Breakdown -Count'!H72/'Breakdown -Count'!K72</f>
        <v>0</v>
      </c>
      <c r="I72" s="395">
        <f>'Breakdown -Count'!I72/'Breakdown -Count'!K72</f>
        <v>0</v>
      </c>
      <c r="J72" s="433">
        <f>'Breakdown -Count'!J72/'Breakdown -Count'!K72</f>
        <v>1</v>
      </c>
      <c r="K72" s="108">
        <f t="shared" si="3"/>
        <v>1</v>
      </c>
      <c r="L72" s="108">
        <v>9</v>
      </c>
      <c r="M72" s="109">
        <f t="shared" si="4"/>
        <v>0.1111111111111111</v>
      </c>
      <c r="N72" s="256">
        <f t="shared" si="5"/>
        <v>1</v>
      </c>
    </row>
    <row r="73" spans="1:14" s="18" customFormat="1" ht="15.75" thickBot="1">
      <c r="A73" s="105" t="s">
        <v>53</v>
      </c>
      <c r="B73" s="396">
        <v>4</v>
      </c>
      <c r="C73" s="396" t="s">
        <v>18</v>
      </c>
      <c r="D73" s="336" t="s">
        <v>46</v>
      </c>
      <c r="E73" s="396" t="s">
        <v>135</v>
      </c>
      <c r="F73" s="397">
        <f>'Breakdown -Count'!F73/'Breakdown -Count'!K73</f>
        <v>0</v>
      </c>
      <c r="G73" s="397">
        <f>'Breakdown -Count'!G73/'Breakdown -Count'!K73</f>
        <v>0</v>
      </c>
      <c r="H73" s="397">
        <f>'Breakdown -Count'!H73/'Breakdown -Count'!K73</f>
        <v>0</v>
      </c>
      <c r="I73" s="397">
        <f>'Breakdown -Count'!I73/'Breakdown -Count'!K73</f>
        <v>1</v>
      </c>
      <c r="J73" s="397">
        <f>'Breakdown -Count'!J73/'Breakdown -Count'!K73</f>
        <v>0</v>
      </c>
      <c r="K73" s="398">
        <f t="shared" si="3"/>
        <v>1</v>
      </c>
      <c r="L73" s="398">
        <v>9</v>
      </c>
      <c r="M73" s="399">
        <f t="shared" si="4"/>
        <v>0.1111111111111111</v>
      </c>
      <c r="N73" s="256">
        <f t="shared" si="5"/>
        <v>2</v>
      </c>
    </row>
    <row r="74" spans="1:14" s="18" customFormat="1" ht="18" thickBot="1">
      <c r="A74" s="99" t="s">
        <v>53</v>
      </c>
      <c r="B74" s="100">
        <v>5</v>
      </c>
      <c r="C74" s="535" t="s">
        <v>0</v>
      </c>
      <c r="D74" s="536" t="s">
        <v>32</v>
      </c>
      <c r="E74" s="527" t="s">
        <v>134</v>
      </c>
      <c r="F74" s="312">
        <f>'Breakdown -Count'!F74/'Breakdown -Count'!K74</f>
        <v>0.2</v>
      </c>
      <c r="G74" s="413">
        <f>'Breakdown -Count'!G74/'Breakdown -Count'!K74</f>
        <v>0.53333333333333333</v>
      </c>
      <c r="H74" s="312">
        <f>'Breakdown -Count'!H74/'Breakdown -Count'!K74</f>
        <v>0.26666666666666666</v>
      </c>
      <c r="I74" s="312">
        <f>'Breakdown -Count'!I74/'Breakdown -Count'!K74</f>
        <v>0</v>
      </c>
      <c r="J74" s="312">
        <f>'Breakdown -Count'!J74/'Breakdown -Count'!K74</f>
        <v>0</v>
      </c>
      <c r="K74" s="103">
        <f t="shared" si="3"/>
        <v>1</v>
      </c>
      <c r="L74" s="103">
        <v>43</v>
      </c>
      <c r="M74" s="104">
        <f t="shared" si="4"/>
        <v>2.3255813953488372E-2</v>
      </c>
      <c r="N74" s="256">
        <f t="shared" si="5"/>
        <v>3.9333333333333336</v>
      </c>
    </row>
    <row r="75" spans="1:14" s="18" customFormat="1" ht="18" thickBot="1">
      <c r="A75" s="105" t="s">
        <v>53</v>
      </c>
      <c r="B75" s="106">
        <v>5</v>
      </c>
      <c r="C75" s="537" t="s">
        <v>1</v>
      </c>
      <c r="D75" s="538" t="s">
        <v>34</v>
      </c>
      <c r="E75" s="528" t="s">
        <v>135</v>
      </c>
      <c r="F75" s="395">
        <f>'Breakdown -Count'!F75/'Breakdown -Count'!K75</f>
        <v>9.0909090909090912E-2</v>
      </c>
      <c r="G75" s="412">
        <f>'Breakdown -Count'!G75/'Breakdown -Count'!K75</f>
        <v>0.59090909090909094</v>
      </c>
      <c r="H75" s="395">
        <f>'Breakdown -Count'!H75/'Breakdown -Count'!K75</f>
        <v>0.22727272727272727</v>
      </c>
      <c r="I75" s="395">
        <f>'Breakdown -Count'!I75/'Breakdown -Count'!K75</f>
        <v>4.5454545454545456E-2</v>
      </c>
      <c r="J75" s="395">
        <f>'Breakdown -Count'!J75/'Breakdown -Count'!K75</f>
        <v>4.5454545454545456E-2</v>
      </c>
      <c r="K75" s="108">
        <f t="shared" si="3"/>
        <v>1</v>
      </c>
      <c r="L75" s="108">
        <v>43</v>
      </c>
      <c r="M75" s="109">
        <f t="shared" si="4"/>
        <v>2.3255813953488372E-2</v>
      </c>
      <c r="N75" s="256">
        <f t="shared" si="5"/>
        <v>3.6363636363636362</v>
      </c>
    </row>
    <row r="76" spans="1:14" s="18" customFormat="1" ht="18" thickBot="1">
      <c r="A76" s="105" t="s">
        <v>53</v>
      </c>
      <c r="B76" s="106">
        <v>5</v>
      </c>
      <c r="C76" s="537" t="s">
        <v>6</v>
      </c>
      <c r="D76" s="538" t="s">
        <v>33</v>
      </c>
      <c r="E76" s="528" t="s">
        <v>136</v>
      </c>
      <c r="F76" s="395">
        <f>'Breakdown -Count'!F76/'Breakdown -Count'!K76</f>
        <v>9.0909090909090912E-2</v>
      </c>
      <c r="G76" s="412">
        <f>'Breakdown -Count'!G76/'Breakdown -Count'!K76</f>
        <v>0.59090909090909094</v>
      </c>
      <c r="H76" s="395">
        <f>'Breakdown -Count'!H76/'Breakdown -Count'!K76</f>
        <v>0.27272727272727271</v>
      </c>
      <c r="I76" s="395">
        <f>'Breakdown -Count'!I76/'Breakdown -Count'!K76</f>
        <v>0</v>
      </c>
      <c r="J76" s="395">
        <f>'Breakdown -Count'!J76/'Breakdown -Count'!K76</f>
        <v>4.5454545454545456E-2</v>
      </c>
      <c r="K76" s="108">
        <f t="shared" si="3"/>
        <v>1</v>
      </c>
      <c r="L76" s="108">
        <v>43</v>
      </c>
      <c r="M76" s="109">
        <f t="shared" si="4"/>
        <v>2.3255813953488372E-2</v>
      </c>
      <c r="N76" s="256">
        <f t="shared" si="5"/>
        <v>3.6818181818181821</v>
      </c>
    </row>
    <row r="77" spans="1:14" s="18" customFormat="1" ht="15.75" thickBot="1">
      <c r="A77" s="105" t="s">
        <v>53</v>
      </c>
      <c r="B77" s="106">
        <v>5</v>
      </c>
      <c r="C77" s="537" t="s">
        <v>7</v>
      </c>
      <c r="D77" s="539" t="s">
        <v>35</v>
      </c>
      <c r="E77" s="528" t="s">
        <v>136</v>
      </c>
      <c r="F77" s="395">
        <f>'Breakdown -Count'!F77/'Breakdown -Count'!K77</f>
        <v>0.13636363636363635</v>
      </c>
      <c r="G77" s="412">
        <f>'Breakdown -Count'!G77/'Breakdown -Count'!K77</f>
        <v>0.68181818181818177</v>
      </c>
      <c r="H77" s="395">
        <f>'Breakdown -Count'!H77/'Breakdown -Count'!K77</f>
        <v>0.13636363636363635</v>
      </c>
      <c r="I77" s="395">
        <f>'Breakdown -Count'!I77/'Breakdown -Count'!K77</f>
        <v>4.5454545454545456E-2</v>
      </c>
      <c r="J77" s="395">
        <f>'Breakdown -Count'!J77/'Breakdown -Count'!K77</f>
        <v>0</v>
      </c>
      <c r="K77" s="108">
        <f t="shared" si="3"/>
        <v>0.99999999999999989</v>
      </c>
      <c r="L77" s="108">
        <v>43</v>
      </c>
      <c r="M77" s="109">
        <f t="shared" si="4"/>
        <v>2.3255813953488368E-2</v>
      </c>
      <c r="N77" s="256">
        <f t="shared" si="5"/>
        <v>3.9090909090909092</v>
      </c>
    </row>
    <row r="78" spans="1:14" s="18" customFormat="1" ht="15.75" thickBot="1">
      <c r="A78" s="105" t="s">
        <v>53</v>
      </c>
      <c r="B78" s="106">
        <v>5</v>
      </c>
      <c r="C78" s="537" t="s">
        <v>8</v>
      </c>
      <c r="D78" s="540" t="s">
        <v>36</v>
      </c>
      <c r="E78" s="528" t="s">
        <v>135</v>
      </c>
      <c r="F78" s="395">
        <f>'Breakdown -Count'!F78/'Breakdown -Count'!K78</f>
        <v>0.15789473684210525</v>
      </c>
      <c r="G78" s="412">
        <f>'Breakdown -Count'!G78/'Breakdown -Count'!K78</f>
        <v>0.57894736842105265</v>
      </c>
      <c r="H78" s="395">
        <f>'Breakdown -Count'!H78/'Breakdown -Count'!K78</f>
        <v>0.21052631578947367</v>
      </c>
      <c r="I78" s="395">
        <f>'Breakdown -Count'!I78/'Breakdown -Count'!K78</f>
        <v>5.2631578947368418E-2</v>
      </c>
      <c r="J78" s="395">
        <f>'Breakdown -Count'!J78/'Breakdown -Count'!K78</f>
        <v>0</v>
      </c>
      <c r="K78" s="108">
        <f t="shared" si="3"/>
        <v>1</v>
      </c>
      <c r="L78" s="108">
        <v>43</v>
      </c>
      <c r="M78" s="109">
        <f t="shared" si="4"/>
        <v>2.3255813953488372E-2</v>
      </c>
      <c r="N78" s="256">
        <f t="shared" si="5"/>
        <v>3.8421052631578951</v>
      </c>
    </row>
    <row r="79" spans="1:14" s="18" customFormat="1" ht="30.75" thickBot="1">
      <c r="A79" s="105" t="s">
        <v>53</v>
      </c>
      <c r="B79" s="106">
        <v>5</v>
      </c>
      <c r="C79" s="537" t="s">
        <v>9</v>
      </c>
      <c r="D79" s="540" t="s">
        <v>44</v>
      </c>
      <c r="E79" s="528" t="s">
        <v>137</v>
      </c>
      <c r="F79" s="395">
        <f>'Breakdown -Count'!F79/'Breakdown -Count'!K79</f>
        <v>0.13636363636363635</v>
      </c>
      <c r="G79" s="412">
        <f>'Breakdown -Count'!G79/'Breakdown -Count'!K79</f>
        <v>0.63636363636363635</v>
      </c>
      <c r="H79" s="395">
        <f>'Breakdown -Count'!H79/'Breakdown -Count'!K79</f>
        <v>0.22727272727272727</v>
      </c>
      <c r="I79" s="395">
        <f>'Breakdown -Count'!I79/'Breakdown -Count'!K79</f>
        <v>0</v>
      </c>
      <c r="J79" s="395">
        <f>'Breakdown -Count'!J79/'Breakdown -Count'!K79</f>
        <v>0</v>
      </c>
      <c r="K79" s="108">
        <f t="shared" si="3"/>
        <v>1</v>
      </c>
      <c r="L79" s="108">
        <v>43</v>
      </c>
      <c r="M79" s="109">
        <f t="shared" si="4"/>
        <v>2.3255813953488372E-2</v>
      </c>
      <c r="N79" s="256">
        <f t="shared" si="5"/>
        <v>3.9090909090909087</v>
      </c>
    </row>
    <row r="80" spans="1:14" s="18" customFormat="1" ht="30.75" thickBot="1">
      <c r="A80" s="105" t="s">
        <v>53</v>
      </c>
      <c r="B80" s="106">
        <v>5</v>
      </c>
      <c r="C80" s="537" t="s">
        <v>10</v>
      </c>
      <c r="D80" s="540" t="s">
        <v>37</v>
      </c>
      <c r="E80" s="528" t="s">
        <v>137</v>
      </c>
      <c r="F80" s="395">
        <f>'Breakdown -Count'!F80/'Breakdown -Count'!K80</f>
        <v>4.7619047619047616E-2</v>
      </c>
      <c r="G80" s="412">
        <f>'Breakdown -Count'!G80/'Breakdown -Count'!K80</f>
        <v>0.61904761904761907</v>
      </c>
      <c r="H80" s="395">
        <f>'Breakdown -Count'!H80/'Breakdown -Count'!K80</f>
        <v>0.2857142857142857</v>
      </c>
      <c r="I80" s="395">
        <f>'Breakdown -Count'!I80/'Breakdown -Count'!K80</f>
        <v>4.7619047619047616E-2</v>
      </c>
      <c r="J80" s="395">
        <f>'Breakdown -Count'!J80/'Breakdown -Count'!K80</f>
        <v>0</v>
      </c>
      <c r="K80" s="108">
        <f t="shared" si="3"/>
        <v>1</v>
      </c>
      <c r="L80" s="108">
        <v>43</v>
      </c>
      <c r="M80" s="109">
        <f t="shared" si="4"/>
        <v>2.3255813953488372E-2</v>
      </c>
      <c r="N80" s="256">
        <f t="shared" si="5"/>
        <v>3.666666666666667</v>
      </c>
    </row>
    <row r="81" spans="1:14" s="18" customFormat="1" ht="15.75" thickBot="1">
      <c r="A81" s="105" t="s">
        <v>53</v>
      </c>
      <c r="B81" s="106">
        <v>5</v>
      </c>
      <c r="C81" s="537" t="s">
        <v>11</v>
      </c>
      <c r="D81" s="539" t="s">
        <v>39</v>
      </c>
      <c r="E81" s="528" t="s">
        <v>135</v>
      </c>
      <c r="F81" s="395">
        <f>'Breakdown -Count'!F81/'Breakdown -Count'!K81</f>
        <v>9.5238095238095233E-2</v>
      </c>
      <c r="G81" s="412">
        <f>'Breakdown -Count'!G81/'Breakdown -Count'!K81</f>
        <v>0.66666666666666663</v>
      </c>
      <c r="H81" s="395">
        <f>'Breakdown -Count'!H81/'Breakdown -Count'!K81</f>
        <v>0.23809523809523808</v>
      </c>
      <c r="I81" s="395">
        <f>'Breakdown -Count'!I81/'Breakdown -Count'!K81</f>
        <v>0</v>
      </c>
      <c r="J81" s="395">
        <f>'Breakdown -Count'!J81/'Breakdown -Count'!K81</f>
        <v>0</v>
      </c>
      <c r="K81" s="108">
        <f t="shared" si="3"/>
        <v>1</v>
      </c>
      <c r="L81" s="108">
        <v>43</v>
      </c>
      <c r="M81" s="109">
        <f t="shared" si="4"/>
        <v>2.3255813953488372E-2</v>
      </c>
      <c r="N81" s="256">
        <f t="shared" si="5"/>
        <v>3.8571428571428568</v>
      </c>
    </row>
    <row r="82" spans="1:14" s="18" customFormat="1" ht="15.75" thickBot="1">
      <c r="A82" s="105" t="s">
        <v>53</v>
      </c>
      <c r="B82" s="106">
        <v>5</v>
      </c>
      <c r="C82" s="537" t="s">
        <v>12</v>
      </c>
      <c r="D82" s="539" t="s">
        <v>38</v>
      </c>
      <c r="E82" s="528" t="s">
        <v>138</v>
      </c>
      <c r="F82" s="395">
        <f>'Breakdown -Count'!F82/'Breakdown -Count'!K82</f>
        <v>9.0909090909090912E-2</v>
      </c>
      <c r="G82" s="412">
        <f>'Breakdown -Count'!G82/'Breakdown -Count'!K82</f>
        <v>0.5</v>
      </c>
      <c r="H82" s="420">
        <f>'Breakdown -Count'!H82/'Breakdown -Count'!K82</f>
        <v>0.40909090909090912</v>
      </c>
      <c r="I82" s="395">
        <f>'Breakdown -Count'!I82/'Breakdown -Count'!K82</f>
        <v>0</v>
      </c>
      <c r="J82" s="395">
        <f>'Breakdown -Count'!J82/'Breakdown -Count'!K82</f>
        <v>0</v>
      </c>
      <c r="K82" s="108">
        <f t="shared" si="3"/>
        <v>1</v>
      </c>
      <c r="L82" s="108">
        <v>43</v>
      </c>
      <c r="M82" s="109">
        <f t="shared" si="4"/>
        <v>2.3255813953488372E-2</v>
      </c>
      <c r="N82" s="256">
        <f t="shared" si="5"/>
        <v>3.6818181818181817</v>
      </c>
    </row>
    <row r="83" spans="1:14" s="18" customFormat="1" ht="15.75" thickBot="1">
      <c r="A83" s="105" t="s">
        <v>53</v>
      </c>
      <c r="B83" s="106">
        <v>5</v>
      </c>
      <c r="C83" s="537" t="s">
        <v>13</v>
      </c>
      <c r="D83" s="540" t="s">
        <v>40</v>
      </c>
      <c r="E83" s="528" t="s">
        <v>135</v>
      </c>
      <c r="F83" s="395">
        <f>'Breakdown -Count'!F83/'Breakdown -Count'!K83</f>
        <v>4.5454545454545456E-2</v>
      </c>
      <c r="G83" s="412">
        <f>'Breakdown -Count'!G83/'Breakdown -Count'!K83</f>
        <v>0.63636363636363635</v>
      </c>
      <c r="H83" s="395">
        <f>'Breakdown -Count'!H83/'Breakdown -Count'!K83</f>
        <v>0.27272727272727271</v>
      </c>
      <c r="I83" s="395">
        <f>'Breakdown -Count'!I83/'Breakdown -Count'!K83</f>
        <v>0</v>
      </c>
      <c r="J83" s="395">
        <f>'Breakdown -Count'!J83/'Breakdown -Count'!K83</f>
        <v>4.5454545454545456E-2</v>
      </c>
      <c r="K83" s="108">
        <f t="shared" si="3"/>
        <v>0.99999999999999989</v>
      </c>
      <c r="L83" s="108">
        <v>43</v>
      </c>
      <c r="M83" s="109">
        <f t="shared" si="4"/>
        <v>2.3255813953488368E-2</v>
      </c>
      <c r="N83" s="256">
        <f t="shared" si="5"/>
        <v>3.6363636363636367</v>
      </c>
    </row>
    <row r="84" spans="1:14" s="18" customFormat="1" ht="15.75" thickBot="1">
      <c r="A84" s="105" t="s">
        <v>53</v>
      </c>
      <c r="B84" s="106">
        <v>5</v>
      </c>
      <c r="C84" s="537" t="s">
        <v>15</v>
      </c>
      <c r="D84" s="539" t="s">
        <v>41</v>
      </c>
      <c r="E84" s="528" t="s">
        <v>134</v>
      </c>
      <c r="F84" s="395">
        <f>'Breakdown -Count'!F84/'Breakdown -Count'!K84</f>
        <v>4.5454545454545456E-2</v>
      </c>
      <c r="G84" s="412">
        <f>'Breakdown -Count'!G84/'Breakdown -Count'!K84</f>
        <v>0.5</v>
      </c>
      <c r="H84" s="395">
        <f>'Breakdown -Count'!H84/'Breakdown -Count'!K84</f>
        <v>0.36363636363636365</v>
      </c>
      <c r="I84" s="395">
        <f>'Breakdown -Count'!I84/'Breakdown -Count'!K84</f>
        <v>0</v>
      </c>
      <c r="J84" s="395">
        <f>'Breakdown -Count'!J84/'Breakdown -Count'!K84</f>
        <v>9.0909090909090912E-2</v>
      </c>
      <c r="K84" s="108">
        <f t="shared" si="3"/>
        <v>1</v>
      </c>
      <c r="L84" s="108">
        <v>43</v>
      </c>
      <c r="M84" s="109">
        <f t="shared" si="4"/>
        <v>2.3255813953488372E-2</v>
      </c>
      <c r="N84" s="256">
        <f t="shared" si="5"/>
        <v>3.4090909090909092</v>
      </c>
    </row>
    <row r="85" spans="1:14" s="18" customFormat="1" ht="15.75" thickBot="1">
      <c r="A85" s="105" t="s">
        <v>53</v>
      </c>
      <c r="B85" s="106">
        <v>5</v>
      </c>
      <c r="C85" s="537" t="s">
        <v>16</v>
      </c>
      <c r="D85" s="540" t="s">
        <v>43</v>
      </c>
      <c r="E85" s="528" t="s">
        <v>136</v>
      </c>
      <c r="F85" s="395">
        <f>'Breakdown -Count'!F85/'Breakdown -Count'!K85</f>
        <v>7.1428571428571425E-2</v>
      </c>
      <c r="G85" s="412">
        <f>'Breakdown -Count'!G85/'Breakdown -Count'!K85</f>
        <v>0.5714285714285714</v>
      </c>
      <c r="H85" s="395">
        <f>'Breakdown -Count'!H85/'Breakdown -Count'!K85</f>
        <v>0.21428571428571427</v>
      </c>
      <c r="I85" s="395">
        <f>'Breakdown -Count'!I85/'Breakdown -Count'!K85</f>
        <v>0.14285714285714285</v>
      </c>
      <c r="J85" s="395">
        <f>'Breakdown -Count'!J85/'Breakdown -Count'!K85</f>
        <v>0</v>
      </c>
      <c r="K85" s="108">
        <f t="shared" si="3"/>
        <v>1</v>
      </c>
      <c r="L85" s="108">
        <v>43</v>
      </c>
      <c r="M85" s="109">
        <f t="shared" si="4"/>
        <v>2.3255813953488372E-2</v>
      </c>
      <c r="N85" s="256">
        <f t="shared" si="5"/>
        <v>3.5714285714285712</v>
      </c>
    </row>
    <row r="86" spans="1:14" s="18" customFormat="1" ht="15.75" thickBot="1">
      <c r="A86" s="105" t="s">
        <v>53</v>
      </c>
      <c r="B86" s="106">
        <v>5</v>
      </c>
      <c r="C86" s="550" t="s">
        <v>17</v>
      </c>
      <c r="D86" s="551" t="s">
        <v>45</v>
      </c>
      <c r="E86" s="544" t="s">
        <v>139</v>
      </c>
      <c r="F86" s="395">
        <f>'Breakdown -Count'!F86/'Breakdown -Count'!K86</f>
        <v>0.31818181818181818</v>
      </c>
      <c r="G86" s="395">
        <f>'Breakdown -Count'!G86/'Breakdown -Count'!K86</f>
        <v>4.5454545454545456E-2</v>
      </c>
      <c r="H86" s="420">
        <f>'Breakdown -Count'!H86/'Breakdown -Count'!K86</f>
        <v>0.5</v>
      </c>
      <c r="I86" s="395">
        <f>'Breakdown -Count'!I86/'Breakdown -Count'!K86</f>
        <v>9.0909090909090912E-2</v>
      </c>
      <c r="J86" s="395">
        <f>'Breakdown -Count'!J86/'Breakdown -Count'!K86</f>
        <v>4.5454545454545456E-2</v>
      </c>
      <c r="K86" s="108">
        <f t="shared" si="3"/>
        <v>1</v>
      </c>
      <c r="L86" s="108">
        <v>43</v>
      </c>
      <c r="M86" s="109">
        <f t="shared" si="4"/>
        <v>2.3255813953488372E-2</v>
      </c>
      <c r="N86" s="256">
        <f t="shared" si="5"/>
        <v>3.4999999999999996</v>
      </c>
    </row>
    <row r="87" spans="1:14" s="18" customFormat="1" ht="15.75" thickBot="1">
      <c r="A87" s="323" t="s">
        <v>53</v>
      </c>
      <c r="B87" s="396">
        <v>5</v>
      </c>
      <c r="C87" s="552" t="s">
        <v>18</v>
      </c>
      <c r="D87" s="553" t="s">
        <v>46</v>
      </c>
      <c r="E87" s="554" t="s">
        <v>135</v>
      </c>
      <c r="F87" s="397">
        <f>'Breakdown -Count'!F87/'Breakdown -Count'!K87</f>
        <v>0.31818181818181818</v>
      </c>
      <c r="G87" s="397">
        <f>'Breakdown -Count'!G87/'Breakdown -Count'!K87</f>
        <v>9.0909090909090912E-2</v>
      </c>
      <c r="H87" s="422">
        <f>'Breakdown -Count'!H87/'Breakdown -Count'!K87</f>
        <v>0.5</v>
      </c>
      <c r="I87" s="397">
        <f>'Breakdown -Count'!I87/'Breakdown -Count'!K87</f>
        <v>9.0909090909090912E-2</v>
      </c>
      <c r="J87" s="397">
        <f>'Breakdown -Count'!J87/'Breakdown -Count'!K87</f>
        <v>0</v>
      </c>
      <c r="K87" s="398">
        <f t="shared" si="3"/>
        <v>1</v>
      </c>
      <c r="L87" s="398">
        <v>43</v>
      </c>
      <c r="M87" s="399">
        <f t="shared" si="4"/>
        <v>2.3255813953488372E-2</v>
      </c>
      <c r="N87" s="256">
        <f t="shared" si="5"/>
        <v>3.6363636363636362</v>
      </c>
    </row>
    <row r="88" spans="1:14" s="18" customFormat="1" ht="18" thickBot="1">
      <c r="A88" s="99" t="s">
        <v>53</v>
      </c>
      <c r="B88" s="100">
        <v>6</v>
      </c>
      <c r="C88" s="535" t="s">
        <v>0</v>
      </c>
      <c r="D88" s="536" t="s">
        <v>32</v>
      </c>
      <c r="E88" s="527" t="s">
        <v>134</v>
      </c>
      <c r="F88" s="312">
        <f>'Breakdown -Count'!F88/'Breakdown -Count'!K88</f>
        <v>0</v>
      </c>
      <c r="G88" s="413">
        <f>'Breakdown -Count'!G88/'Breakdown -Count'!K88</f>
        <v>1</v>
      </c>
      <c r="H88" s="312">
        <f>'Breakdown -Count'!H88/'Breakdown -Count'!K88</f>
        <v>0</v>
      </c>
      <c r="I88" s="312">
        <f>'Breakdown -Count'!I88/'Breakdown -Count'!K88</f>
        <v>0</v>
      </c>
      <c r="J88" s="312">
        <f>'Breakdown -Count'!J88/'Breakdown -Count'!K88</f>
        <v>0</v>
      </c>
      <c r="K88" s="115">
        <f t="shared" si="3"/>
        <v>1</v>
      </c>
      <c r="L88" s="103">
        <v>10</v>
      </c>
      <c r="M88" s="104">
        <f t="shared" si="4"/>
        <v>0.1</v>
      </c>
      <c r="N88" s="256">
        <f t="shared" si="5"/>
        <v>4</v>
      </c>
    </row>
    <row r="89" spans="1:14" s="18" customFormat="1" ht="18" thickBot="1">
      <c r="A89" s="105" t="s">
        <v>53</v>
      </c>
      <c r="B89" s="106">
        <v>6</v>
      </c>
      <c r="C89" s="402" t="s">
        <v>1</v>
      </c>
      <c r="D89" s="403" t="s">
        <v>34</v>
      </c>
      <c r="E89" s="106" t="s">
        <v>135</v>
      </c>
      <c r="F89" s="395">
        <f>'Breakdown -Count'!F89/'Breakdown -Count'!K89</f>
        <v>0.33333333333333331</v>
      </c>
      <c r="G89" s="395">
        <f>'Breakdown -Count'!G89/'Breakdown -Count'!K89</f>
        <v>0.33333333333333331</v>
      </c>
      <c r="H89" s="395">
        <f>'Breakdown -Count'!H89/'Breakdown -Count'!K89</f>
        <v>0.33333333333333331</v>
      </c>
      <c r="I89" s="395">
        <f>'Breakdown -Count'!I89/'Breakdown -Count'!K89</f>
        <v>0</v>
      </c>
      <c r="J89" s="395">
        <f>'Breakdown -Count'!J89/'Breakdown -Count'!K89</f>
        <v>0</v>
      </c>
      <c r="K89" s="108">
        <f t="shared" si="3"/>
        <v>1</v>
      </c>
      <c r="L89" s="108">
        <v>10</v>
      </c>
      <c r="M89" s="109">
        <f t="shared" si="4"/>
        <v>0.1</v>
      </c>
      <c r="N89" s="256">
        <f t="shared" si="5"/>
        <v>4</v>
      </c>
    </row>
    <row r="90" spans="1:14" s="18" customFormat="1" ht="18" thickBot="1">
      <c r="A90" s="105" t="s">
        <v>53</v>
      </c>
      <c r="B90" s="106">
        <v>6</v>
      </c>
      <c r="C90" s="537" t="s">
        <v>6</v>
      </c>
      <c r="D90" s="538" t="s">
        <v>33</v>
      </c>
      <c r="E90" s="528" t="s">
        <v>136</v>
      </c>
      <c r="F90" s="395">
        <f>'Breakdown -Count'!F90/'Breakdown -Count'!K90</f>
        <v>0</v>
      </c>
      <c r="G90" s="412">
        <f>'Breakdown -Count'!G90/'Breakdown -Count'!K90</f>
        <v>0.66666666666666663</v>
      </c>
      <c r="H90" s="395">
        <f>'Breakdown -Count'!H90/'Breakdown -Count'!K90</f>
        <v>0.33333333333333331</v>
      </c>
      <c r="I90" s="395">
        <f>'Breakdown -Count'!I90/'Breakdown -Count'!K90</f>
        <v>0</v>
      </c>
      <c r="J90" s="395">
        <f>'Breakdown -Count'!J90/'Breakdown -Count'!K90</f>
        <v>0</v>
      </c>
      <c r="K90" s="108">
        <f t="shared" si="3"/>
        <v>1</v>
      </c>
      <c r="L90" s="108">
        <v>10</v>
      </c>
      <c r="M90" s="109">
        <f t="shared" si="4"/>
        <v>0.1</v>
      </c>
      <c r="N90" s="256">
        <f t="shared" si="5"/>
        <v>3.6666666666666665</v>
      </c>
    </row>
    <row r="91" spans="1:14" s="18" customFormat="1" ht="15.75" thickBot="1">
      <c r="A91" s="105" t="s">
        <v>53</v>
      </c>
      <c r="B91" s="106">
        <v>6</v>
      </c>
      <c r="C91" s="550" t="s">
        <v>7</v>
      </c>
      <c r="D91" s="555" t="s">
        <v>35</v>
      </c>
      <c r="E91" s="544" t="s">
        <v>136</v>
      </c>
      <c r="F91" s="395">
        <f>'Breakdown -Count'!F91/'Breakdown -Count'!K91</f>
        <v>0</v>
      </c>
      <c r="G91" s="395">
        <f>'Breakdown -Count'!G91/'Breakdown -Count'!K91</f>
        <v>0.33333333333333331</v>
      </c>
      <c r="H91" s="420">
        <f>'Breakdown -Count'!H91/'Breakdown -Count'!K91</f>
        <v>0.66666666666666663</v>
      </c>
      <c r="I91" s="395">
        <f>'Breakdown -Count'!I91/'Breakdown -Count'!K91</f>
        <v>0</v>
      </c>
      <c r="J91" s="395">
        <f>'Breakdown -Count'!J91/'Breakdown -Count'!K91</f>
        <v>0</v>
      </c>
      <c r="K91" s="108">
        <f t="shared" si="3"/>
        <v>1</v>
      </c>
      <c r="L91" s="108">
        <v>10</v>
      </c>
      <c r="M91" s="109">
        <f t="shared" si="4"/>
        <v>0.1</v>
      </c>
      <c r="N91" s="256">
        <f t="shared" si="5"/>
        <v>3.333333333333333</v>
      </c>
    </row>
    <row r="92" spans="1:14" s="18" customFormat="1" ht="15.75" thickBot="1">
      <c r="A92" s="105" t="s">
        <v>53</v>
      </c>
      <c r="B92" s="106">
        <v>6</v>
      </c>
      <c r="C92" s="537" t="s">
        <v>8</v>
      </c>
      <c r="D92" s="540" t="s">
        <v>36</v>
      </c>
      <c r="E92" s="528" t="s">
        <v>135</v>
      </c>
      <c r="F92" s="395">
        <f>'Breakdown -Count'!F92/'Breakdown -Count'!K92</f>
        <v>0</v>
      </c>
      <c r="G92" s="412">
        <f>'Breakdown -Count'!G92/'Breakdown -Count'!K92</f>
        <v>1</v>
      </c>
      <c r="H92" s="395">
        <f>'Breakdown -Count'!H92/'Breakdown -Count'!K92</f>
        <v>0</v>
      </c>
      <c r="I92" s="395">
        <f>'Breakdown -Count'!I92/'Breakdown -Count'!K92</f>
        <v>0</v>
      </c>
      <c r="J92" s="395">
        <f>'Breakdown -Count'!J92/'Breakdown -Count'!K92</f>
        <v>0</v>
      </c>
      <c r="K92" s="108">
        <f t="shared" si="3"/>
        <v>1</v>
      </c>
      <c r="L92" s="108">
        <v>10</v>
      </c>
      <c r="M92" s="109">
        <f t="shared" si="4"/>
        <v>0.1</v>
      </c>
      <c r="N92" s="256">
        <f t="shared" si="5"/>
        <v>4</v>
      </c>
    </row>
    <row r="93" spans="1:14" s="18" customFormat="1" ht="30.75" thickBot="1">
      <c r="A93" s="105" t="s">
        <v>53</v>
      </c>
      <c r="B93" s="106">
        <v>6</v>
      </c>
      <c r="C93" s="537" t="s">
        <v>9</v>
      </c>
      <c r="D93" s="540" t="s">
        <v>44</v>
      </c>
      <c r="E93" s="528" t="s">
        <v>137</v>
      </c>
      <c r="F93" s="395">
        <f>'Breakdown -Count'!F93/'Breakdown -Count'!K93</f>
        <v>0</v>
      </c>
      <c r="G93" s="412">
        <f>'Breakdown -Count'!G93/'Breakdown -Count'!K93</f>
        <v>0.5</v>
      </c>
      <c r="H93" s="420">
        <f>'Breakdown -Count'!H93/'Breakdown -Count'!K93</f>
        <v>0.5</v>
      </c>
      <c r="I93" s="395">
        <f>'Breakdown -Count'!I93/'Breakdown -Count'!K93</f>
        <v>0</v>
      </c>
      <c r="J93" s="395">
        <f>'Breakdown -Count'!J93/'Breakdown -Count'!K93</f>
        <v>0</v>
      </c>
      <c r="K93" s="108">
        <f t="shared" si="3"/>
        <v>1</v>
      </c>
      <c r="L93" s="108">
        <v>10</v>
      </c>
      <c r="M93" s="109">
        <f t="shared" si="4"/>
        <v>0.1</v>
      </c>
      <c r="N93" s="256">
        <f t="shared" si="5"/>
        <v>3.5</v>
      </c>
    </row>
    <row r="94" spans="1:14" s="18" customFormat="1" ht="30.75" thickBot="1">
      <c r="A94" s="105" t="s">
        <v>53</v>
      </c>
      <c r="B94" s="106">
        <v>6</v>
      </c>
      <c r="C94" s="537" t="s">
        <v>10</v>
      </c>
      <c r="D94" s="540" t="s">
        <v>37</v>
      </c>
      <c r="E94" s="528" t="s">
        <v>137</v>
      </c>
      <c r="F94" s="395">
        <f>'Breakdown -Count'!F94/'Breakdown -Count'!K94</f>
        <v>0</v>
      </c>
      <c r="G94" s="412">
        <f>'Breakdown -Count'!G94/'Breakdown -Count'!K94</f>
        <v>0.66666666666666663</v>
      </c>
      <c r="H94" s="395">
        <f>'Breakdown -Count'!H94/'Breakdown -Count'!K94</f>
        <v>0.33333333333333331</v>
      </c>
      <c r="I94" s="395">
        <f>'Breakdown -Count'!I94/'Breakdown -Count'!K94</f>
        <v>0</v>
      </c>
      <c r="J94" s="395">
        <f>'Breakdown -Count'!J94/'Breakdown -Count'!K94</f>
        <v>0</v>
      </c>
      <c r="K94" s="108">
        <f t="shared" si="3"/>
        <v>1</v>
      </c>
      <c r="L94" s="108">
        <v>10</v>
      </c>
      <c r="M94" s="109">
        <f t="shared" si="4"/>
        <v>0.1</v>
      </c>
      <c r="N94" s="256">
        <f t="shared" si="5"/>
        <v>3.6666666666666665</v>
      </c>
    </row>
    <row r="95" spans="1:14" s="18" customFormat="1" ht="15.75" thickBot="1">
      <c r="A95" s="105" t="s">
        <v>53</v>
      </c>
      <c r="B95" s="106">
        <v>6</v>
      </c>
      <c r="C95" s="402" t="s">
        <v>11</v>
      </c>
      <c r="D95" s="404" t="s">
        <v>39</v>
      </c>
      <c r="E95" s="106" t="s">
        <v>135</v>
      </c>
      <c r="F95" s="395">
        <f>'Breakdown -Count'!F95/'Breakdown -Count'!K95</f>
        <v>0.33333333333333331</v>
      </c>
      <c r="G95" s="395">
        <f>'Breakdown -Count'!G95/'Breakdown -Count'!K95</f>
        <v>0.33333333333333331</v>
      </c>
      <c r="H95" s="395">
        <f>'Breakdown -Count'!H95/'Breakdown -Count'!K95</f>
        <v>0.33333333333333331</v>
      </c>
      <c r="I95" s="395">
        <f>'Breakdown -Count'!I95/'Breakdown -Count'!K95</f>
        <v>0</v>
      </c>
      <c r="J95" s="395">
        <f>'Breakdown -Count'!J95/'Breakdown -Count'!K95</f>
        <v>0</v>
      </c>
      <c r="K95" s="108">
        <f t="shared" si="3"/>
        <v>1</v>
      </c>
      <c r="L95" s="108">
        <v>10</v>
      </c>
      <c r="M95" s="109">
        <f t="shared" si="4"/>
        <v>0.1</v>
      </c>
      <c r="N95" s="256">
        <f t="shared" si="5"/>
        <v>4</v>
      </c>
    </row>
    <row r="96" spans="1:14" s="18" customFormat="1" ht="15.75" thickBot="1">
      <c r="A96" s="105" t="s">
        <v>53</v>
      </c>
      <c r="B96" s="106">
        <v>6</v>
      </c>
      <c r="C96" s="402" t="s">
        <v>12</v>
      </c>
      <c r="D96" s="404" t="s">
        <v>38</v>
      </c>
      <c r="E96" s="106" t="s">
        <v>138</v>
      </c>
      <c r="F96" s="395">
        <f>'Breakdown -Count'!F96/'Breakdown -Count'!K96</f>
        <v>0.33333333333333331</v>
      </c>
      <c r="G96" s="395">
        <f>'Breakdown -Count'!G96/'Breakdown -Count'!K96</f>
        <v>0.33333333333333331</v>
      </c>
      <c r="H96" s="395">
        <f>'Breakdown -Count'!H96/'Breakdown -Count'!K96</f>
        <v>0</v>
      </c>
      <c r="I96" s="395">
        <f>'Breakdown -Count'!I96/'Breakdown -Count'!K96</f>
        <v>0.33333333333333331</v>
      </c>
      <c r="J96" s="395">
        <f>'Breakdown -Count'!J96/'Breakdown -Count'!K96</f>
        <v>0</v>
      </c>
      <c r="K96" s="108">
        <f t="shared" si="3"/>
        <v>1</v>
      </c>
      <c r="L96" s="108">
        <v>10</v>
      </c>
      <c r="M96" s="109">
        <f t="shared" si="4"/>
        <v>0.1</v>
      </c>
      <c r="N96" s="256">
        <f t="shared" si="5"/>
        <v>3.6666666666666665</v>
      </c>
    </row>
    <row r="97" spans="1:14" s="18" customFormat="1" ht="15.75" thickBot="1">
      <c r="A97" s="105" t="s">
        <v>53</v>
      </c>
      <c r="B97" s="106">
        <v>6</v>
      </c>
      <c r="C97" s="402" t="s">
        <v>13</v>
      </c>
      <c r="D97" s="405" t="s">
        <v>40</v>
      </c>
      <c r="E97" s="106" t="s">
        <v>135</v>
      </c>
      <c r="F97" s="395">
        <f>'Breakdown -Count'!F97/'Breakdown -Count'!K97</f>
        <v>0.33333333333333331</v>
      </c>
      <c r="G97" s="395">
        <f>'Breakdown -Count'!G97/'Breakdown -Count'!K97</f>
        <v>0.33333333333333331</v>
      </c>
      <c r="H97" s="395">
        <f>'Breakdown -Count'!H97/'Breakdown -Count'!K97</f>
        <v>0</v>
      </c>
      <c r="I97" s="395">
        <f>'Breakdown -Count'!I97/'Breakdown -Count'!K97</f>
        <v>0.33333333333333331</v>
      </c>
      <c r="J97" s="395">
        <f>'Breakdown -Count'!J97/'Breakdown -Count'!K97</f>
        <v>0</v>
      </c>
      <c r="K97" s="108">
        <f t="shared" si="3"/>
        <v>1</v>
      </c>
      <c r="L97" s="108">
        <v>10</v>
      </c>
      <c r="M97" s="109">
        <f t="shared" si="4"/>
        <v>0.1</v>
      </c>
      <c r="N97" s="256">
        <f t="shared" si="5"/>
        <v>3.6666666666666665</v>
      </c>
    </row>
    <row r="98" spans="1:14" s="18" customFormat="1" ht="15.75" thickBot="1">
      <c r="A98" s="105" t="s">
        <v>53</v>
      </c>
      <c r="B98" s="106">
        <v>6</v>
      </c>
      <c r="C98" s="402" t="s">
        <v>15</v>
      </c>
      <c r="D98" s="404" t="s">
        <v>41</v>
      </c>
      <c r="E98" s="106" t="s">
        <v>134</v>
      </c>
      <c r="F98" s="395">
        <f>'Breakdown -Count'!F98/'Breakdown -Count'!K98</f>
        <v>0.33333333333333331</v>
      </c>
      <c r="G98" s="395">
        <f>'Breakdown -Count'!G98/'Breakdown -Count'!K98</f>
        <v>0.33333333333333331</v>
      </c>
      <c r="H98" s="395">
        <f>'Breakdown -Count'!H98/'Breakdown -Count'!K98</f>
        <v>0</v>
      </c>
      <c r="I98" s="395">
        <f>'Breakdown -Count'!I98/'Breakdown -Count'!K98</f>
        <v>0.33333333333333331</v>
      </c>
      <c r="J98" s="395">
        <f>'Breakdown -Count'!J98/'Breakdown -Count'!K98</f>
        <v>0</v>
      </c>
      <c r="K98" s="108">
        <f t="shared" si="3"/>
        <v>1</v>
      </c>
      <c r="L98" s="108">
        <v>10</v>
      </c>
      <c r="M98" s="109">
        <f t="shared" si="4"/>
        <v>0.1</v>
      </c>
      <c r="N98" s="256">
        <f t="shared" si="5"/>
        <v>3.6666666666666665</v>
      </c>
    </row>
    <row r="99" spans="1:14" s="18" customFormat="1" ht="15.75" thickBot="1">
      <c r="A99" s="105" t="s">
        <v>53</v>
      </c>
      <c r="B99" s="106">
        <v>6</v>
      </c>
      <c r="C99" s="537" t="s">
        <v>16</v>
      </c>
      <c r="D99" s="540" t="s">
        <v>43</v>
      </c>
      <c r="E99" s="528" t="s">
        <v>136</v>
      </c>
      <c r="F99" s="395">
        <f>'Breakdown -Count'!F99/'Breakdown -Count'!K99</f>
        <v>0</v>
      </c>
      <c r="G99" s="412">
        <f>'Breakdown -Count'!G99/'Breakdown -Count'!K99</f>
        <v>1</v>
      </c>
      <c r="H99" s="395">
        <f>'Breakdown -Count'!H99/'Breakdown -Count'!K99</f>
        <v>0</v>
      </c>
      <c r="I99" s="395">
        <f>'Breakdown -Count'!I99/'Breakdown -Count'!K99</f>
        <v>0</v>
      </c>
      <c r="J99" s="395">
        <f>'Breakdown -Count'!J99/'Breakdown -Count'!K99</f>
        <v>0</v>
      </c>
      <c r="K99" s="108">
        <f t="shared" si="3"/>
        <v>1</v>
      </c>
      <c r="L99" s="108">
        <v>10</v>
      </c>
      <c r="M99" s="109">
        <f t="shared" si="4"/>
        <v>0.1</v>
      </c>
      <c r="N99" s="256">
        <f t="shared" si="5"/>
        <v>4</v>
      </c>
    </row>
    <row r="100" spans="1:14" s="18" customFormat="1" ht="15.75" thickBot="1">
      <c r="A100" s="105" t="s">
        <v>53</v>
      </c>
      <c r="B100" s="106">
        <v>6</v>
      </c>
      <c r="C100" s="402" t="s">
        <v>17</v>
      </c>
      <c r="D100" s="405" t="s">
        <v>45</v>
      </c>
      <c r="E100" s="106" t="s">
        <v>139</v>
      </c>
      <c r="F100" s="395">
        <f>'Breakdown -Count'!F100/'Breakdown -Count'!K100</f>
        <v>0.33333333333333331</v>
      </c>
      <c r="G100" s="395">
        <f>'Breakdown -Count'!G100/'Breakdown -Count'!K100</f>
        <v>0</v>
      </c>
      <c r="H100" s="395">
        <f>'Breakdown -Count'!H100/'Breakdown -Count'!K100</f>
        <v>0</v>
      </c>
      <c r="I100" s="433">
        <f>'Breakdown -Count'!I100/'Breakdown -Count'!K100</f>
        <v>0.66666666666666663</v>
      </c>
      <c r="J100" s="395">
        <f>'Breakdown -Count'!J100/'Breakdown -Count'!K100</f>
        <v>0</v>
      </c>
      <c r="K100" s="108">
        <f t="shared" si="3"/>
        <v>1</v>
      </c>
      <c r="L100" s="108">
        <v>10</v>
      </c>
      <c r="M100" s="109">
        <f t="shared" si="4"/>
        <v>0.1</v>
      </c>
      <c r="N100" s="256">
        <f t="shared" si="5"/>
        <v>3</v>
      </c>
    </row>
    <row r="101" spans="1:14" s="18" customFormat="1" ht="15.75" thickBot="1">
      <c r="A101" s="105" t="s">
        <v>53</v>
      </c>
      <c r="B101" s="396">
        <v>6</v>
      </c>
      <c r="C101" s="406" t="s">
        <v>18</v>
      </c>
      <c r="D101" s="407" t="s">
        <v>46</v>
      </c>
      <c r="E101" s="396" t="s">
        <v>135</v>
      </c>
      <c r="F101" s="397">
        <f>'Breakdown -Count'!F101/'Breakdown -Count'!K101</f>
        <v>0.66666666666666663</v>
      </c>
      <c r="G101" s="397">
        <f>'Breakdown -Count'!G101/'Breakdown -Count'!K101</f>
        <v>0</v>
      </c>
      <c r="H101" s="397">
        <f>'Breakdown -Count'!H101/'Breakdown -Count'!K101</f>
        <v>0</v>
      </c>
      <c r="I101" s="397">
        <f>'Breakdown -Count'!I101/'Breakdown -Count'!K101</f>
        <v>0.33333333333333331</v>
      </c>
      <c r="J101" s="397">
        <f>'Breakdown -Count'!J101/'Breakdown -Count'!K101</f>
        <v>0</v>
      </c>
      <c r="K101" s="398">
        <f t="shared" si="3"/>
        <v>1</v>
      </c>
      <c r="L101" s="398">
        <v>10</v>
      </c>
      <c r="M101" s="399">
        <f t="shared" si="4"/>
        <v>0.1</v>
      </c>
      <c r="N101" s="256">
        <f t="shared" si="5"/>
        <v>3.9999999999999996</v>
      </c>
    </row>
    <row r="102" spans="1:14" s="18" customFormat="1" ht="18" thickBot="1">
      <c r="A102" s="99" t="s">
        <v>53</v>
      </c>
      <c r="B102" s="100">
        <v>7</v>
      </c>
      <c r="C102" s="535" t="s">
        <v>0</v>
      </c>
      <c r="D102" s="536" t="s">
        <v>32</v>
      </c>
      <c r="E102" s="527" t="s">
        <v>134</v>
      </c>
      <c r="F102" s="312">
        <f>'Breakdown -Count'!F102/'Breakdown -Count'!K102</f>
        <v>0</v>
      </c>
      <c r="G102" s="413">
        <f>'Breakdown -Count'!G102/'Breakdown -Count'!K102</f>
        <v>1</v>
      </c>
      <c r="H102" s="312">
        <f>'Breakdown -Count'!H102/'Breakdown -Count'!K102</f>
        <v>0</v>
      </c>
      <c r="I102" s="312">
        <f>'Breakdown -Count'!I102/'Breakdown -Count'!K102</f>
        <v>0</v>
      </c>
      <c r="J102" s="312">
        <f>'Breakdown -Count'!J102/'Breakdown -Count'!K102</f>
        <v>0</v>
      </c>
      <c r="K102" s="115">
        <f t="shared" si="3"/>
        <v>1</v>
      </c>
      <c r="L102" s="103">
        <v>3</v>
      </c>
      <c r="M102" s="104">
        <f t="shared" si="4"/>
        <v>0.33333333333333331</v>
      </c>
      <c r="N102" s="256">
        <f t="shared" si="5"/>
        <v>4</v>
      </c>
    </row>
    <row r="103" spans="1:14" s="18" customFormat="1" ht="18" thickBot="1">
      <c r="A103" s="105" t="s">
        <v>53</v>
      </c>
      <c r="B103" s="106">
        <v>7</v>
      </c>
      <c r="C103" s="537" t="s">
        <v>1</v>
      </c>
      <c r="D103" s="538" t="s">
        <v>34</v>
      </c>
      <c r="E103" s="528" t="s">
        <v>135</v>
      </c>
      <c r="F103" s="395">
        <f>'Breakdown -Count'!F103/'Breakdown -Count'!K103</f>
        <v>0</v>
      </c>
      <c r="G103" s="412">
        <f>'Breakdown -Count'!G103/'Breakdown -Count'!K103</f>
        <v>0.66666666666666663</v>
      </c>
      <c r="H103" s="395">
        <f>'Breakdown -Count'!H103/'Breakdown -Count'!K103</f>
        <v>0.33333333333333331</v>
      </c>
      <c r="I103" s="395">
        <f>'Breakdown -Count'!I103/'Breakdown -Count'!K103</f>
        <v>0</v>
      </c>
      <c r="J103" s="395">
        <f>'Breakdown -Count'!J103/'Breakdown -Count'!K103</f>
        <v>0</v>
      </c>
      <c r="K103" s="108">
        <f t="shared" si="3"/>
        <v>1</v>
      </c>
      <c r="L103" s="108">
        <v>3</v>
      </c>
      <c r="M103" s="109">
        <f t="shared" si="4"/>
        <v>0.33333333333333331</v>
      </c>
      <c r="N103" s="256">
        <f t="shared" si="5"/>
        <v>3.6666666666666665</v>
      </c>
    </row>
    <row r="104" spans="1:14" s="18" customFormat="1" ht="18" thickBot="1">
      <c r="A104" s="105" t="s">
        <v>53</v>
      </c>
      <c r="B104" s="106">
        <v>7</v>
      </c>
      <c r="C104" s="537" t="s">
        <v>6</v>
      </c>
      <c r="D104" s="538" t="s">
        <v>33</v>
      </c>
      <c r="E104" s="528" t="s">
        <v>136</v>
      </c>
      <c r="F104" s="395">
        <f>'Breakdown -Count'!F104/'Breakdown -Count'!K104</f>
        <v>0</v>
      </c>
      <c r="G104" s="412">
        <f>'Breakdown -Count'!G104/'Breakdown -Count'!K104</f>
        <v>0.66666666666666663</v>
      </c>
      <c r="H104" s="395">
        <f>'Breakdown -Count'!H104/'Breakdown -Count'!K104</f>
        <v>0.33333333333333331</v>
      </c>
      <c r="I104" s="395">
        <f>'Breakdown -Count'!I104/'Breakdown -Count'!K104</f>
        <v>0</v>
      </c>
      <c r="J104" s="395">
        <f>'Breakdown -Count'!J104/'Breakdown -Count'!K104</f>
        <v>0</v>
      </c>
      <c r="K104" s="108">
        <f t="shared" si="3"/>
        <v>1</v>
      </c>
      <c r="L104" s="108">
        <v>3</v>
      </c>
      <c r="M104" s="109">
        <f t="shared" si="4"/>
        <v>0.33333333333333331</v>
      </c>
      <c r="N104" s="256">
        <f t="shared" si="5"/>
        <v>3.6666666666666665</v>
      </c>
    </row>
    <row r="105" spans="1:14" s="18" customFormat="1" ht="15.75" thickBot="1">
      <c r="A105" s="105" t="s">
        <v>53</v>
      </c>
      <c r="B105" s="106">
        <v>7</v>
      </c>
      <c r="C105" s="402" t="s">
        <v>7</v>
      </c>
      <c r="D105" s="404" t="s">
        <v>35</v>
      </c>
      <c r="E105" s="106" t="s">
        <v>136</v>
      </c>
      <c r="F105" s="395">
        <f>'Breakdown -Count'!F105/'Breakdown -Count'!K105</f>
        <v>0</v>
      </c>
      <c r="G105" s="395">
        <f>'Breakdown -Count'!G105/'Breakdown -Count'!K105</f>
        <v>0.33333333333333331</v>
      </c>
      <c r="H105" s="395">
        <f>'Breakdown -Count'!H105/'Breakdown -Count'!K105</f>
        <v>0.33333333333333331</v>
      </c>
      <c r="I105" s="395">
        <f>'Breakdown -Count'!I105/'Breakdown -Count'!K105</f>
        <v>0.33333333333333331</v>
      </c>
      <c r="J105" s="395">
        <f>'Breakdown -Count'!J105/'Breakdown -Count'!K105</f>
        <v>0</v>
      </c>
      <c r="K105" s="108">
        <f t="shared" si="3"/>
        <v>1</v>
      </c>
      <c r="L105" s="108">
        <v>3</v>
      </c>
      <c r="M105" s="109">
        <f t="shared" si="4"/>
        <v>0.33333333333333331</v>
      </c>
      <c r="N105" s="256">
        <f t="shared" si="5"/>
        <v>2.9999999999999996</v>
      </c>
    </row>
    <row r="106" spans="1:14" s="18" customFormat="1" ht="15.75" thickBot="1">
      <c r="A106" s="105" t="s">
        <v>53</v>
      </c>
      <c r="B106" s="106">
        <v>7</v>
      </c>
      <c r="C106" s="402" t="s">
        <v>8</v>
      </c>
      <c r="D106" s="405" t="s">
        <v>36</v>
      </c>
      <c r="E106" s="106" t="s">
        <v>135</v>
      </c>
      <c r="F106" s="395">
        <f>'Breakdown -Count'!F106/'Breakdown -Count'!K106</f>
        <v>0</v>
      </c>
      <c r="G106" s="395">
        <f>'Breakdown -Count'!G106/'Breakdown -Count'!K106</f>
        <v>0.33333333333333331</v>
      </c>
      <c r="H106" s="395">
        <f>'Breakdown -Count'!H106/'Breakdown -Count'!K106</f>
        <v>0.33333333333333331</v>
      </c>
      <c r="I106" s="395">
        <f>'Breakdown -Count'!I106/'Breakdown -Count'!K106</f>
        <v>0.33333333333333331</v>
      </c>
      <c r="J106" s="395">
        <f>'Breakdown -Count'!J106/'Breakdown -Count'!K106</f>
        <v>0</v>
      </c>
      <c r="K106" s="108">
        <f t="shared" si="3"/>
        <v>1</v>
      </c>
      <c r="L106" s="108">
        <v>3</v>
      </c>
      <c r="M106" s="109">
        <f t="shared" si="4"/>
        <v>0.33333333333333331</v>
      </c>
      <c r="N106" s="256">
        <f t="shared" si="5"/>
        <v>2.9999999999999996</v>
      </c>
    </row>
    <row r="107" spans="1:14" s="18" customFormat="1" ht="30.75" thickBot="1">
      <c r="A107" s="105" t="s">
        <v>53</v>
      </c>
      <c r="B107" s="106">
        <v>7</v>
      </c>
      <c r="C107" s="537" t="s">
        <v>9</v>
      </c>
      <c r="D107" s="540" t="s">
        <v>44</v>
      </c>
      <c r="E107" s="528" t="s">
        <v>137</v>
      </c>
      <c r="F107" s="395">
        <f>'Breakdown -Count'!F107/'Breakdown -Count'!K107</f>
        <v>0</v>
      </c>
      <c r="G107" s="412">
        <f>'Breakdown -Count'!G107/'Breakdown -Count'!K107</f>
        <v>0.66666666666666663</v>
      </c>
      <c r="H107" s="395">
        <f>'Breakdown -Count'!H107/'Breakdown -Count'!K107</f>
        <v>0.33333333333333331</v>
      </c>
      <c r="I107" s="395">
        <f>'Breakdown -Count'!I107/'Breakdown -Count'!K107</f>
        <v>0</v>
      </c>
      <c r="J107" s="395">
        <f>'Breakdown -Count'!J107/'Breakdown -Count'!K107</f>
        <v>0</v>
      </c>
      <c r="K107" s="108">
        <f t="shared" si="3"/>
        <v>1</v>
      </c>
      <c r="L107" s="108">
        <v>3</v>
      </c>
      <c r="M107" s="109">
        <f t="shared" si="4"/>
        <v>0.33333333333333331</v>
      </c>
      <c r="N107" s="256">
        <f t="shared" si="5"/>
        <v>3.6666666666666665</v>
      </c>
    </row>
    <row r="108" spans="1:14" s="18" customFormat="1" ht="30.75" thickBot="1">
      <c r="A108" s="105" t="s">
        <v>53</v>
      </c>
      <c r="B108" s="106">
        <v>7</v>
      </c>
      <c r="C108" s="537" t="s">
        <v>10</v>
      </c>
      <c r="D108" s="540" t="s">
        <v>37</v>
      </c>
      <c r="E108" s="528" t="s">
        <v>137</v>
      </c>
      <c r="F108" s="395">
        <f>'Breakdown -Count'!F108/'Breakdown -Count'!K108</f>
        <v>0</v>
      </c>
      <c r="G108" s="412">
        <f>'Breakdown -Count'!G108/'Breakdown -Count'!K108</f>
        <v>0.66666666666666663</v>
      </c>
      <c r="H108" s="395">
        <f>'Breakdown -Count'!H108/'Breakdown -Count'!K108</f>
        <v>0.33333333333333331</v>
      </c>
      <c r="I108" s="395">
        <f>'Breakdown -Count'!I108/'Breakdown -Count'!K108</f>
        <v>0</v>
      </c>
      <c r="J108" s="395">
        <f>'Breakdown -Count'!J108/'Breakdown -Count'!K108</f>
        <v>0</v>
      </c>
      <c r="K108" s="108">
        <f t="shared" si="3"/>
        <v>1</v>
      </c>
      <c r="L108" s="108">
        <v>3</v>
      </c>
      <c r="M108" s="109">
        <f t="shared" si="4"/>
        <v>0.33333333333333331</v>
      </c>
      <c r="N108" s="256">
        <f t="shared" si="5"/>
        <v>3.6666666666666665</v>
      </c>
    </row>
    <row r="109" spans="1:14" s="18" customFormat="1" ht="15.75" thickBot="1">
      <c r="A109" s="105" t="s">
        <v>53</v>
      </c>
      <c r="B109" s="106">
        <v>7</v>
      </c>
      <c r="C109" s="402" t="s">
        <v>11</v>
      </c>
      <c r="D109" s="404" t="s">
        <v>39</v>
      </c>
      <c r="E109" s="106" t="s">
        <v>135</v>
      </c>
      <c r="F109" s="395">
        <f>'Breakdown -Count'!F109/'Breakdown -Count'!K109</f>
        <v>0.33333333333333331</v>
      </c>
      <c r="G109" s="395">
        <f>'Breakdown -Count'!G109/'Breakdown -Count'!K109</f>
        <v>0.33333333333333331</v>
      </c>
      <c r="H109" s="395">
        <f>'Breakdown -Count'!H109/'Breakdown -Count'!K109</f>
        <v>0.33333333333333331</v>
      </c>
      <c r="I109" s="395">
        <f>'Breakdown -Count'!I109/'Breakdown -Count'!K109</f>
        <v>0</v>
      </c>
      <c r="J109" s="395">
        <f>'Breakdown -Count'!J109/'Breakdown -Count'!K109</f>
        <v>0</v>
      </c>
      <c r="K109" s="108">
        <f t="shared" si="3"/>
        <v>1</v>
      </c>
      <c r="L109" s="108">
        <v>3</v>
      </c>
      <c r="M109" s="109">
        <f t="shared" si="4"/>
        <v>0.33333333333333331</v>
      </c>
      <c r="N109" s="256">
        <f t="shared" si="5"/>
        <v>4</v>
      </c>
    </row>
    <row r="110" spans="1:14" s="18" customFormat="1" ht="15.75" thickBot="1">
      <c r="A110" s="105" t="s">
        <v>53</v>
      </c>
      <c r="B110" s="106">
        <v>7</v>
      </c>
      <c r="C110" s="402" t="s">
        <v>12</v>
      </c>
      <c r="D110" s="404" t="s">
        <v>38</v>
      </c>
      <c r="E110" s="106" t="s">
        <v>138</v>
      </c>
      <c r="F110" s="395">
        <f>'Breakdown -Count'!F110/'Breakdown -Count'!K110</f>
        <v>0.33333333333333331</v>
      </c>
      <c r="G110" s="395">
        <f>'Breakdown -Count'!G110/'Breakdown -Count'!K110</f>
        <v>0.33333333333333331</v>
      </c>
      <c r="H110" s="395">
        <f>'Breakdown -Count'!H110/'Breakdown -Count'!K110</f>
        <v>0.33333333333333331</v>
      </c>
      <c r="I110" s="395">
        <f>'Breakdown -Count'!I110/'Breakdown -Count'!K110</f>
        <v>0</v>
      </c>
      <c r="J110" s="395">
        <f>'Breakdown -Count'!J110/'Breakdown -Count'!K110</f>
        <v>0</v>
      </c>
      <c r="K110" s="108">
        <f t="shared" si="3"/>
        <v>1</v>
      </c>
      <c r="L110" s="108">
        <v>3</v>
      </c>
      <c r="M110" s="109">
        <f t="shared" si="4"/>
        <v>0.33333333333333331</v>
      </c>
      <c r="N110" s="256">
        <f t="shared" si="5"/>
        <v>4</v>
      </c>
    </row>
    <row r="111" spans="1:14" s="18" customFormat="1" ht="15.75" thickBot="1">
      <c r="A111" s="105" t="s">
        <v>53</v>
      </c>
      <c r="B111" s="106">
        <v>7</v>
      </c>
      <c r="C111" s="537" t="s">
        <v>13</v>
      </c>
      <c r="D111" s="540" t="s">
        <v>40</v>
      </c>
      <c r="E111" s="528" t="s">
        <v>135</v>
      </c>
      <c r="F111" s="395">
        <f>'Breakdown -Count'!F111/'Breakdown -Count'!K111</f>
        <v>0</v>
      </c>
      <c r="G111" s="412">
        <f>'Breakdown -Count'!G111/'Breakdown -Count'!K111</f>
        <v>0.66666666666666663</v>
      </c>
      <c r="H111" s="395">
        <f>'Breakdown -Count'!H111/'Breakdown -Count'!K111</f>
        <v>0.33333333333333331</v>
      </c>
      <c r="I111" s="395">
        <f>'Breakdown -Count'!I111/'Breakdown -Count'!K111</f>
        <v>0</v>
      </c>
      <c r="J111" s="395">
        <f>'Breakdown -Count'!J111/'Breakdown -Count'!K111</f>
        <v>0</v>
      </c>
      <c r="K111" s="108">
        <f t="shared" si="3"/>
        <v>1</v>
      </c>
      <c r="L111" s="108">
        <v>3</v>
      </c>
      <c r="M111" s="109">
        <f t="shared" si="4"/>
        <v>0.33333333333333331</v>
      </c>
      <c r="N111" s="256">
        <f t="shared" si="5"/>
        <v>3.6666666666666665</v>
      </c>
    </row>
    <row r="112" spans="1:14" s="18" customFormat="1" ht="15.75" thickBot="1">
      <c r="A112" s="105" t="s">
        <v>53</v>
      </c>
      <c r="B112" s="106">
        <v>7</v>
      </c>
      <c r="C112" s="537" t="s">
        <v>15</v>
      </c>
      <c r="D112" s="539" t="s">
        <v>41</v>
      </c>
      <c r="E112" s="528" t="s">
        <v>134</v>
      </c>
      <c r="F112" s="395">
        <f>'Breakdown -Count'!F112/'Breakdown -Count'!K112</f>
        <v>0</v>
      </c>
      <c r="G112" s="412">
        <f>'Breakdown -Count'!G112/'Breakdown -Count'!K112</f>
        <v>0.66666666666666663</v>
      </c>
      <c r="H112" s="395">
        <f>'Breakdown -Count'!H112/'Breakdown -Count'!K112</f>
        <v>0.33333333333333331</v>
      </c>
      <c r="I112" s="395">
        <f>'Breakdown -Count'!I112/'Breakdown -Count'!K112</f>
        <v>0</v>
      </c>
      <c r="J112" s="395">
        <f>'Breakdown -Count'!J112/'Breakdown -Count'!K112</f>
        <v>0</v>
      </c>
      <c r="K112" s="108">
        <f t="shared" si="3"/>
        <v>1</v>
      </c>
      <c r="L112" s="108">
        <v>3</v>
      </c>
      <c r="M112" s="109">
        <f t="shared" si="4"/>
        <v>0.33333333333333331</v>
      </c>
      <c r="N112" s="256">
        <f t="shared" si="5"/>
        <v>3.6666666666666665</v>
      </c>
    </row>
    <row r="113" spans="1:14" s="18" customFormat="1" ht="15.75" thickBot="1">
      <c r="A113" s="105" t="s">
        <v>53</v>
      </c>
      <c r="B113" s="106">
        <v>7</v>
      </c>
      <c r="C113" s="402" t="s">
        <v>16</v>
      </c>
      <c r="D113" s="405" t="s">
        <v>43</v>
      </c>
      <c r="E113" s="106" t="s">
        <v>136</v>
      </c>
      <c r="F113" s="395">
        <f>'Breakdown -Count'!F113/'Breakdown -Count'!K113</f>
        <v>0.33333333333333331</v>
      </c>
      <c r="G113" s="395">
        <f>'Breakdown -Count'!G113/'Breakdown -Count'!K113</f>
        <v>0.33333333333333331</v>
      </c>
      <c r="H113" s="395">
        <f>'Breakdown -Count'!H113/'Breakdown -Count'!K113</f>
        <v>0.33333333333333331</v>
      </c>
      <c r="I113" s="395">
        <f>'Breakdown -Count'!I113/'Breakdown -Count'!K113</f>
        <v>0</v>
      </c>
      <c r="J113" s="395">
        <f>'Breakdown -Count'!J113/'Breakdown -Count'!K113</f>
        <v>0</v>
      </c>
      <c r="K113" s="108">
        <f t="shared" si="3"/>
        <v>1</v>
      </c>
      <c r="L113" s="108">
        <v>3</v>
      </c>
      <c r="M113" s="109">
        <f t="shared" si="4"/>
        <v>0.33333333333333331</v>
      </c>
      <c r="N113" s="256">
        <f t="shared" si="5"/>
        <v>4</v>
      </c>
    </row>
    <row r="114" spans="1:14" s="18" customFormat="1" ht="15.75" thickBot="1">
      <c r="A114" s="105" t="s">
        <v>53</v>
      </c>
      <c r="B114" s="106">
        <v>7</v>
      </c>
      <c r="C114" s="402" t="s">
        <v>17</v>
      </c>
      <c r="D114" s="405" t="s">
        <v>45</v>
      </c>
      <c r="E114" s="106" t="s">
        <v>139</v>
      </c>
      <c r="F114" s="395">
        <f>'Breakdown -Count'!F114/'Breakdown -Count'!K114</f>
        <v>0.33333333333333331</v>
      </c>
      <c r="G114" s="395">
        <f>'Breakdown -Count'!G114/'Breakdown -Count'!K114</f>
        <v>0.33333333333333331</v>
      </c>
      <c r="H114" s="395">
        <f>'Breakdown -Count'!H114/'Breakdown -Count'!K114</f>
        <v>0</v>
      </c>
      <c r="I114" s="395">
        <f>'Breakdown -Count'!I114/'Breakdown -Count'!K114</f>
        <v>0</v>
      </c>
      <c r="J114" s="433">
        <f>'Breakdown -Count'!J114/'Breakdown -Count'!K114</f>
        <v>0.33333333333333331</v>
      </c>
      <c r="K114" s="108">
        <f t="shared" si="3"/>
        <v>1</v>
      </c>
      <c r="L114" s="108">
        <v>3</v>
      </c>
      <c r="M114" s="109">
        <f t="shared" si="4"/>
        <v>0.33333333333333331</v>
      </c>
      <c r="N114" s="256">
        <f t="shared" si="5"/>
        <v>3.3333333333333335</v>
      </c>
    </row>
    <row r="115" spans="1:14" s="18" customFormat="1" ht="15.75" thickBot="1">
      <c r="A115" s="105" t="s">
        <v>53</v>
      </c>
      <c r="B115" s="396">
        <v>7</v>
      </c>
      <c r="C115" s="406" t="s">
        <v>18</v>
      </c>
      <c r="D115" s="407" t="s">
        <v>46</v>
      </c>
      <c r="E115" s="396" t="s">
        <v>135</v>
      </c>
      <c r="F115" s="397">
        <f>'Breakdown -Count'!F115/'Breakdown -Count'!K115</f>
        <v>0.33333333333333331</v>
      </c>
      <c r="G115" s="397">
        <f>'Breakdown -Count'!G115/'Breakdown -Count'!K115</f>
        <v>0</v>
      </c>
      <c r="H115" s="397">
        <f>'Breakdown -Count'!H115/'Breakdown -Count'!K115</f>
        <v>0.33333333333333331</v>
      </c>
      <c r="I115" s="397">
        <f>'Breakdown -Count'!I115/'Breakdown -Count'!K115</f>
        <v>0</v>
      </c>
      <c r="J115" s="434">
        <f>'Breakdown -Count'!J115/'Breakdown -Count'!K115</f>
        <v>0.33333333333333331</v>
      </c>
      <c r="K115" s="398">
        <f t="shared" si="3"/>
        <v>1</v>
      </c>
      <c r="L115" s="398">
        <v>3</v>
      </c>
      <c r="M115" s="399">
        <f t="shared" si="4"/>
        <v>0.33333333333333331</v>
      </c>
      <c r="N115" s="256">
        <f t="shared" si="5"/>
        <v>3</v>
      </c>
    </row>
    <row r="116" spans="1:14" s="18" customFormat="1" ht="18" thickBot="1">
      <c r="A116" s="99" t="s">
        <v>52</v>
      </c>
      <c r="B116" s="100">
        <v>1</v>
      </c>
      <c r="C116" s="400" t="s">
        <v>0</v>
      </c>
      <c r="D116" s="401" t="s">
        <v>32</v>
      </c>
      <c r="E116" s="100" t="s">
        <v>134</v>
      </c>
      <c r="F116" s="312">
        <f>'Breakdown -Count'!F116/'Breakdown -Count'!K116</f>
        <v>0.33333333333333331</v>
      </c>
      <c r="G116" s="312">
        <f>'Breakdown -Count'!G116/'Breakdown -Count'!K116</f>
        <v>0.33333333333333331</v>
      </c>
      <c r="H116" s="312">
        <f>'Breakdown -Count'!H116/'Breakdown -Count'!K116</f>
        <v>0.33333333333333331</v>
      </c>
      <c r="I116" s="312">
        <f>'Breakdown -Count'!I116/'Breakdown -Count'!K116</f>
        <v>0</v>
      </c>
      <c r="J116" s="312">
        <f>'Breakdown -Count'!J116/'Breakdown -Count'!K116</f>
        <v>0</v>
      </c>
      <c r="K116" s="115">
        <f t="shared" si="3"/>
        <v>1</v>
      </c>
      <c r="L116" s="103">
        <v>10</v>
      </c>
      <c r="M116" s="104">
        <f t="shared" si="4"/>
        <v>0.1</v>
      </c>
      <c r="N116" s="256">
        <f t="shared" si="5"/>
        <v>4</v>
      </c>
    </row>
    <row r="117" spans="1:14" s="18" customFormat="1" ht="18" thickBot="1">
      <c r="A117" s="105" t="s">
        <v>52</v>
      </c>
      <c r="B117" s="106">
        <v>1</v>
      </c>
      <c r="C117" s="402" t="s">
        <v>1</v>
      </c>
      <c r="D117" s="403" t="s">
        <v>34</v>
      </c>
      <c r="E117" s="106" t="s">
        <v>135</v>
      </c>
      <c r="F117" s="343">
        <v>1</v>
      </c>
      <c r="G117" s="343">
        <v>25</v>
      </c>
      <c r="H117" s="343">
        <v>1</v>
      </c>
      <c r="I117" s="343">
        <v>1</v>
      </c>
      <c r="J117" s="343">
        <v>0</v>
      </c>
      <c r="K117" s="108">
        <f t="shared" si="3"/>
        <v>28</v>
      </c>
      <c r="L117" s="108">
        <v>10</v>
      </c>
      <c r="M117" s="109">
        <f t="shared" si="4"/>
        <v>2.8</v>
      </c>
      <c r="N117" s="256">
        <f t="shared" si="5"/>
        <v>3.9285714285714284</v>
      </c>
    </row>
    <row r="118" spans="1:14" s="18" customFormat="1" ht="18" thickBot="1">
      <c r="A118" s="105" t="s">
        <v>52</v>
      </c>
      <c r="B118" s="106">
        <v>1</v>
      </c>
      <c r="C118" s="537" t="s">
        <v>6</v>
      </c>
      <c r="D118" s="538" t="s">
        <v>33</v>
      </c>
      <c r="E118" s="528" t="s">
        <v>136</v>
      </c>
      <c r="F118" s="395">
        <f>'Breakdown -Count'!F118/'Breakdown -Count'!K118</f>
        <v>0.2</v>
      </c>
      <c r="G118" s="412">
        <f>'Breakdown -Count'!G118/'Breakdown -Count'!K118</f>
        <v>0.4</v>
      </c>
      <c r="H118" s="395">
        <f>'Breakdown -Count'!H118/'Breakdown -Count'!K118</f>
        <v>0.2</v>
      </c>
      <c r="I118" s="395">
        <f>'Breakdown -Count'!I118/'Breakdown -Count'!K118</f>
        <v>0.2</v>
      </c>
      <c r="J118" s="395">
        <f>'Breakdown -Count'!J118/'Breakdown -Count'!K118</f>
        <v>0</v>
      </c>
      <c r="K118" s="108">
        <f t="shared" si="3"/>
        <v>1</v>
      </c>
      <c r="L118" s="108">
        <v>10</v>
      </c>
      <c r="M118" s="109">
        <f t="shared" si="4"/>
        <v>0.1</v>
      </c>
      <c r="N118" s="256">
        <f t="shared" si="5"/>
        <v>3.6</v>
      </c>
    </row>
    <row r="119" spans="1:14" s="18" customFormat="1" ht="15.75" thickBot="1">
      <c r="A119" s="105" t="s">
        <v>52</v>
      </c>
      <c r="B119" s="106">
        <v>1</v>
      </c>
      <c r="C119" s="537" t="s">
        <v>7</v>
      </c>
      <c r="D119" s="539" t="s">
        <v>35</v>
      </c>
      <c r="E119" s="528" t="s">
        <v>136</v>
      </c>
      <c r="F119" s="395">
        <f>'Breakdown -Count'!F119/'Breakdown -Count'!K119</f>
        <v>0.2</v>
      </c>
      <c r="G119" s="412">
        <f>'Breakdown -Count'!G119/'Breakdown -Count'!K119</f>
        <v>0.6</v>
      </c>
      <c r="H119" s="395">
        <f>'Breakdown -Count'!H119/'Breakdown -Count'!K119</f>
        <v>0</v>
      </c>
      <c r="I119" s="395">
        <f>'Breakdown -Count'!I119/'Breakdown -Count'!K119</f>
        <v>0.2</v>
      </c>
      <c r="J119" s="395">
        <f>'Breakdown -Count'!J119/'Breakdown -Count'!K119</f>
        <v>0</v>
      </c>
      <c r="K119" s="108">
        <f t="shared" si="3"/>
        <v>1</v>
      </c>
      <c r="L119" s="108">
        <v>10</v>
      </c>
      <c r="M119" s="109">
        <f t="shared" si="4"/>
        <v>0.1</v>
      </c>
      <c r="N119" s="256">
        <f t="shared" si="5"/>
        <v>3.8</v>
      </c>
    </row>
    <row r="120" spans="1:14" s="18" customFormat="1" ht="15.75" thickBot="1">
      <c r="A120" s="105" t="s">
        <v>52</v>
      </c>
      <c r="B120" s="106">
        <v>1</v>
      </c>
      <c r="C120" s="537" t="s">
        <v>8</v>
      </c>
      <c r="D120" s="540" t="s">
        <v>36</v>
      </c>
      <c r="E120" s="528" t="s">
        <v>135</v>
      </c>
      <c r="F120" s="395">
        <f>'Breakdown -Count'!F120/'Breakdown -Count'!K120</f>
        <v>0</v>
      </c>
      <c r="G120" s="412">
        <f>'Breakdown -Count'!G120/'Breakdown -Count'!K120</f>
        <v>0.5</v>
      </c>
      <c r="H120" s="395">
        <f>'Breakdown -Count'!H120/'Breakdown -Count'!K120</f>
        <v>0.25</v>
      </c>
      <c r="I120" s="395">
        <f>'Breakdown -Count'!I120/'Breakdown -Count'!K120</f>
        <v>0.25</v>
      </c>
      <c r="J120" s="395">
        <f>'Breakdown -Count'!J120/'Breakdown -Count'!K120</f>
        <v>0</v>
      </c>
      <c r="K120" s="108">
        <f t="shared" si="3"/>
        <v>1</v>
      </c>
      <c r="L120" s="108">
        <v>10</v>
      </c>
      <c r="M120" s="109">
        <f t="shared" si="4"/>
        <v>0.1</v>
      </c>
      <c r="N120" s="256">
        <f t="shared" si="5"/>
        <v>3.25</v>
      </c>
    </row>
    <row r="121" spans="1:14" s="18" customFormat="1" ht="30.75" thickBot="1">
      <c r="A121" s="105" t="s">
        <v>52</v>
      </c>
      <c r="B121" s="106">
        <v>1</v>
      </c>
      <c r="C121" s="537" t="s">
        <v>9</v>
      </c>
      <c r="D121" s="540" t="s">
        <v>44</v>
      </c>
      <c r="E121" s="528" t="s">
        <v>137</v>
      </c>
      <c r="F121" s="395">
        <f>'Breakdown -Count'!F121/'Breakdown -Count'!K121</f>
        <v>0.4</v>
      </c>
      <c r="G121" s="412">
        <f>'Breakdown -Count'!G121/'Breakdown -Count'!K121</f>
        <v>0.6</v>
      </c>
      <c r="H121" s="395">
        <f>'Breakdown -Count'!H121/'Breakdown -Count'!K121</f>
        <v>0</v>
      </c>
      <c r="I121" s="395">
        <f>'Breakdown -Count'!I121/'Breakdown -Count'!K121</f>
        <v>0</v>
      </c>
      <c r="J121" s="395">
        <f>'Breakdown -Count'!J121/'Breakdown -Count'!K121</f>
        <v>0</v>
      </c>
      <c r="K121" s="108">
        <f t="shared" si="3"/>
        <v>1</v>
      </c>
      <c r="L121" s="108">
        <v>10</v>
      </c>
      <c r="M121" s="109">
        <f t="shared" si="4"/>
        <v>0.1</v>
      </c>
      <c r="N121" s="256">
        <f t="shared" si="5"/>
        <v>4.4000000000000004</v>
      </c>
    </row>
    <row r="122" spans="1:14" s="18" customFormat="1" ht="30.75" thickBot="1">
      <c r="A122" s="105" t="s">
        <v>52</v>
      </c>
      <c r="B122" s="106">
        <v>1</v>
      </c>
      <c r="C122" s="537" t="s">
        <v>10</v>
      </c>
      <c r="D122" s="540" t="s">
        <v>37</v>
      </c>
      <c r="E122" s="528" t="s">
        <v>137</v>
      </c>
      <c r="F122" s="395">
        <f>'Breakdown -Count'!F122/'Breakdown -Count'!K122</f>
        <v>0.2</v>
      </c>
      <c r="G122" s="412">
        <f>'Breakdown -Count'!G122/'Breakdown -Count'!K122</f>
        <v>0.6</v>
      </c>
      <c r="H122" s="395">
        <f>'Breakdown -Count'!H122/'Breakdown -Count'!K122</f>
        <v>0.2</v>
      </c>
      <c r="I122" s="395">
        <f>'Breakdown -Count'!I122/'Breakdown -Count'!K122</f>
        <v>0</v>
      </c>
      <c r="J122" s="395">
        <f>'Breakdown -Count'!J122/'Breakdown -Count'!K122</f>
        <v>0</v>
      </c>
      <c r="K122" s="108">
        <f t="shared" si="3"/>
        <v>1</v>
      </c>
      <c r="L122" s="108">
        <v>10</v>
      </c>
      <c r="M122" s="109">
        <f t="shared" si="4"/>
        <v>0.1</v>
      </c>
      <c r="N122" s="256">
        <f t="shared" si="5"/>
        <v>4</v>
      </c>
    </row>
    <row r="123" spans="1:14" s="18" customFormat="1" ht="15.75" thickBot="1">
      <c r="A123" s="105" t="s">
        <v>52</v>
      </c>
      <c r="B123" s="106">
        <v>1</v>
      </c>
      <c r="C123" s="537" t="s">
        <v>11</v>
      </c>
      <c r="D123" s="539" t="s">
        <v>39</v>
      </c>
      <c r="E123" s="528" t="s">
        <v>135</v>
      </c>
      <c r="F123" s="395">
        <f>'Breakdown -Count'!F123/'Breakdown -Count'!K123</f>
        <v>0.2</v>
      </c>
      <c r="G123" s="412">
        <f>'Breakdown -Count'!G123/'Breakdown -Count'!K123</f>
        <v>0.6</v>
      </c>
      <c r="H123" s="395">
        <f>'Breakdown -Count'!H123/'Breakdown -Count'!K123</f>
        <v>0.2</v>
      </c>
      <c r="I123" s="395">
        <f>'Breakdown -Count'!I123/'Breakdown -Count'!K123</f>
        <v>0</v>
      </c>
      <c r="J123" s="395">
        <f>'Breakdown -Count'!J123/'Breakdown -Count'!K123</f>
        <v>0</v>
      </c>
      <c r="K123" s="108">
        <f t="shared" si="3"/>
        <v>1</v>
      </c>
      <c r="L123" s="108">
        <v>10</v>
      </c>
      <c r="M123" s="109">
        <f t="shared" si="4"/>
        <v>0.1</v>
      </c>
      <c r="N123" s="256">
        <f t="shared" si="5"/>
        <v>4</v>
      </c>
    </row>
    <row r="124" spans="1:14" s="18" customFormat="1" ht="15.75" thickBot="1">
      <c r="A124" s="105" t="s">
        <v>52</v>
      </c>
      <c r="B124" s="106">
        <v>1</v>
      </c>
      <c r="C124" s="537" t="s">
        <v>12</v>
      </c>
      <c r="D124" s="539" t="s">
        <v>38</v>
      </c>
      <c r="E124" s="528" t="s">
        <v>138</v>
      </c>
      <c r="F124" s="395">
        <f>'Breakdown -Count'!F124/'Breakdown -Count'!K124</f>
        <v>0.2</v>
      </c>
      <c r="G124" s="412">
        <f>'Breakdown -Count'!G124/'Breakdown -Count'!K124</f>
        <v>0.6</v>
      </c>
      <c r="H124" s="395">
        <f>'Breakdown -Count'!H124/'Breakdown -Count'!K124</f>
        <v>0.2</v>
      </c>
      <c r="I124" s="395">
        <f>'Breakdown -Count'!I124/'Breakdown -Count'!K124</f>
        <v>0</v>
      </c>
      <c r="J124" s="395">
        <f>'Breakdown -Count'!J124/'Breakdown -Count'!K124</f>
        <v>0</v>
      </c>
      <c r="K124" s="108">
        <f t="shared" si="3"/>
        <v>1</v>
      </c>
      <c r="L124" s="108">
        <v>10</v>
      </c>
      <c r="M124" s="109">
        <f t="shared" si="4"/>
        <v>0.1</v>
      </c>
      <c r="N124" s="256">
        <f t="shared" si="5"/>
        <v>4</v>
      </c>
    </row>
    <row r="125" spans="1:14" s="18" customFormat="1" ht="15.75" thickBot="1">
      <c r="A125" s="105" t="s">
        <v>52</v>
      </c>
      <c r="B125" s="106">
        <v>1</v>
      </c>
      <c r="C125" s="537" t="s">
        <v>13</v>
      </c>
      <c r="D125" s="540" t="s">
        <v>40</v>
      </c>
      <c r="E125" s="528" t="s">
        <v>135</v>
      </c>
      <c r="F125" s="395">
        <f>'Breakdown -Count'!F125/'Breakdown -Count'!K125</f>
        <v>0.2</v>
      </c>
      <c r="G125" s="412">
        <f>'Breakdown -Count'!G125/'Breakdown -Count'!K125</f>
        <v>0.6</v>
      </c>
      <c r="H125" s="395">
        <f>'Breakdown -Count'!H125/'Breakdown -Count'!K125</f>
        <v>0.2</v>
      </c>
      <c r="I125" s="395">
        <f>'Breakdown -Count'!I125/'Breakdown -Count'!K125</f>
        <v>0</v>
      </c>
      <c r="J125" s="395">
        <f>'Breakdown -Count'!J125/'Breakdown -Count'!K125</f>
        <v>0</v>
      </c>
      <c r="K125" s="108">
        <f t="shared" si="3"/>
        <v>1</v>
      </c>
      <c r="L125" s="108">
        <v>10</v>
      </c>
      <c r="M125" s="109">
        <f t="shared" si="4"/>
        <v>0.1</v>
      </c>
      <c r="N125" s="256">
        <f t="shared" si="5"/>
        <v>4</v>
      </c>
    </row>
    <row r="126" spans="1:14" s="18" customFormat="1" ht="15.75" thickBot="1">
      <c r="A126" s="105" t="s">
        <v>52</v>
      </c>
      <c r="B126" s="106">
        <v>1</v>
      </c>
      <c r="C126" s="537" t="s">
        <v>15</v>
      </c>
      <c r="D126" s="539" t="s">
        <v>41</v>
      </c>
      <c r="E126" s="528" t="s">
        <v>134</v>
      </c>
      <c r="F126" s="395">
        <f>'Breakdown -Count'!F126/'Breakdown -Count'!K126</f>
        <v>0.4</v>
      </c>
      <c r="G126" s="412">
        <f>'Breakdown -Count'!G126/'Breakdown -Count'!K126</f>
        <v>0.4</v>
      </c>
      <c r="H126" s="395">
        <f>'Breakdown -Count'!H126/'Breakdown -Count'!K126</f>
        <v>0.2</v>
      </c>
      <c r="I126" s="395">
        <f>'Breakdown -Count'!I126/'Breakdown -Count'!K126</f>
        <v>0</v>
      </c>
      <c r="J126" s="395">
        <f>'Breakdown -Count'!J126/'Breakdown -Count'!K126</f>
        <v>0</v>
      </c>
      <c r="K126" s="108">
        <f t="shared" si="3"/>
        <v>1</v>
      </c>
      <c r="L126" s="108">
        <v>10</v>
      </c>
      <c r="M126" s="109">
        <f t="shared" si="4"/>
        <v>0.1</v>
      </c>
      <c r="N126" s="256">
        <f t="shared" si="5"/>
        <v>4.2</v>
      </c>
    </row>
    <row r="127" spans="1:14" s="18" customFormat="1" ht="15.75" thickBot="1">
      <c r="A127" s="105" t="s">
        <v>52</v>
      </c>
      <c r="B127" s="106">
        <v>1</v>
      </c>
      <c r="C127" s="537" t="s">
        <v>16</v>
      </c>
      <c r="D127" s="540" t="s">
        <v>43</v>
      </c>
      <c r="E127" s="528" t="s">
        <v>136</v>
      </c>
      <c r="F127" s="395">
        <f>'Breakdown -Count'!F127/'Breakdown -Count'!K127</f>
        <v>0</v>
      </c>
      <c r="G127" s="412">
        <f>'Breakdown -Count'!G127/'Breakdown -Count'!K127</f>
        <v>0.5</v>
      </c>
      <c r="H127" s="395">
        <f>'Breakdown -Count'!H127/'Breakdown -Count'!K127</f>
        <v>0</v>
      </c>
      <c r="I127" s="433">
        <f>'Breakdown -Count'!I127/'Breakdown -Count'!K127</f>
        <v>0.5</v>
      </c>
      <c r="J127" s="395">
        <f>'Breakdown -Count'!J127/'Breakdown -Count'!K127</f>
        <v>0</v>
      </c>
      <c r="K127" s="108">
        <f t="shared" si="3"/>
        <v>1</v>
      </c>
      <c r="L127" s="108">
        <v>10</v>
      </c>
      <c r="M127" s="109">
        <f t="shared" si="4"/>
        <v>0.1</v>
      </c>
      <c r="N127" s="256">
        <f t="shared" si="5"/>
        <v>3</v>
      </c>
    </row>
    <row r="128" spans="1:14" s="18" customFormat="1" ht="15.75" thickBot="1">
      <c r="A128" s="105" t="s">
        <v>52</v>
      </c>
      <c r="B128" s="396">
        <v>1</v>
      </c>
      <c r="C128" s="402" t="s">
        <v>17</v>
      </c>
      <c r="D128" s="405" t="s">
        <v>45</v>
      </c>
      <c r="E128" s="106" t="s">
        <v>139</v>
      </c>
      <c r="F128" s="395">
        <f>'Breakdown -Count'!F128/'Breakdown -Count'!K128</f>
        <v>0.8</v>
      </c>
      <c r="G128" s="395">
        <f>'Breakdown -Count'!G128/'Breakdown -Count'!K128</f>
        <v>0</v>
      </c>
      <c r="H128" s="395">
        <f>'Breakdown -Count'!H128/'Breakdown -Count'!K128</f>
        <v>0.2</v>
      </c>
      <c r="I128" s="395">
        <f>'Breakdown -Count'!I128/'Breakdown -Count'!K128</f>
        <v>0</v>
      </c>
      <c r="J128" s="395">
        <f>'Breakdown -Count'!J128/'Breakdown -Count'!K128</f>
        <v>0</v>
      </c>
      <c r="K128" s="108">
        <f t="shared" si="3"/>
        <v>1</v>
      </c>
      <c r="L128" s="108">
        <v>10</v>
      </c>
      <c r="M128" s="109">
        <f t="shared" si="4"/>
        <v>0.1</v>
      </c>
      <c r="N128" s="256">
        <f t="shared" si="5"/>
        <v>4.5999999999999996</v>
      </c>
    </row>
    <row r="129" spans="1:14" s="18" customFormat="1" ht="15.75" thickBot="1">
      <c r="A129" s="105" t="s">
        <v>52</v>
      </c>
      <c r="B129" s="396">
        <v>1</v>
      </c>
      <c r="C129" s="406" t="s">
        <v>18</v>
      </c>
      <c r="D129" s="407" t="s">
        <v>46</v>
      </c>
      <c r="E129" s="396" t="s">
        <v>135</v>
      </c>
      <c r="F129" s="397">
        <f>'Breakdown -Count'!F129/'Breakdown -Count'!K129</f>
        <v>0.8</v>
      </c>
      <c r="G129" s="397">
        <f>'Breakdown -Count'!G129/'Breakdown -Count'!K129</f>
        <v>0</v>
      </c>
      <c r="H129" s="397">
        <f>'Breakdown -Count'!H129/'Breakdown -Count'!K129</f>
        <v>0</v>
      </c>
      <c r="I129" s="397">
        <f>'Breakdown -Count'!I129/'Breakdown -Count'!K129</f>
        <v>0.2</v>
      </c>
      <c r="J129" s="397">
        <f>'Breakdown -Count'!J129/'Breakdown -Count'!K129</f>
        <v>0</v>
      </c>
      <c r="K129" s="398">
        <f t="shared" si="3"/>
        <v>1</v>
      </c>
      <c r="L129" s="398">
        <v>10</v>
      </c>
      <c r="M129" s="399">
        <f t="shared" si="4"/>
        <v>0.1</v>
      </c>
      <c r="N129" s="256">
        <f t="shared" si="5"/>
        <v>4.4000000000000004</v>
      </c>
    </row>
    <row r="130" spans="1:14" s="18" customFormat="1" ht="18" thickBot="1">
      <c r="A130" s="99" t="s">
        <v>52</v>
      </c>
      <c r="B130" s="100">
        <v>2</v>
      </c>
      <c r="C130" s="557" t="s">
        <v>0</v>
      </c>
      <c r="D130" s="559" t="s">
        <v>32</v>
      </c>
      <c r="E130" s="547" t="s">
        <v>134</v>
      </c>
      <c r="F130" s="312">
        <f>'Breakdown -Count'!F130/'Breakdown -Count'!K130</f>
        <v>0</v>
      </c>
      <c r="G130" s="312">
        <f>'Breakdown -Count'!G130/'Breakdown -Count'!K130</f>
        <v>0.25</v>
      </c>
      <c r="H130" s="421">
        <f>'Breakdown -Count'!H130/'Breakdown -Count'!K130</f>
        <v>0.75</v>
      </c>
      <c r="I130" s="312">
        <f>'Breakdown -Count'!I130/'Breakdown -Count'!K130</f>
        <v>0</v>
      </c>
      <c r="J130" s="312">
        <f>'Breakdown -Count'!J130/'Breakdown -Count'!K130</f>
        <v>0</v>
      </c>
      <c r="K130" s="103">
        <f t="shared" si="3"/>
        <v>1</v>
      </c>
      <c r="L130" s="103">
        <v>19</v>
      </c>
      <c r="M130" s="104">
        <f t="shared" si="4"/>
        <v>5.2631578947368418E-2</v>
      </c>
      <c r="N130" s="256">
        <f t="shared" si="5"/>
        <v>3.25</v>
      </c>
    </row>
    <row r="131" spans="1:14" s="18" customFormat="1" ht="18" thickBot="1">
      <c r="A131" s="105" t="s">
        <v>52</v>
      </c>
      <c r="B131" s="106">
        <v>2</v>
      </c>
      <c r="C131" s="537" t="s">
        <v>1</v>
      </c>
      <c r="D131" s="538" t="s">
        <v>34</v>
      </c>
      <c r="E131" s="528" t="s">
        <v>135</v>
      </c>
      <c r="F131" s="395">
        <f>'Breakdown -Count'!F131/'Breakdown -Count'!K131</f>
        <v>0.16666666666666666</v>
      </c>
      <c r="G131" s="412">
        <f>'Breakdown -Count'!G131/'Breakdown -Count'!K131</f>
        <v>0.58333333333333337</v>
      </c>
      <c r="H131" s="395">
        <f>'Breakdown -Count'!H131/'Breakdown -Count'!K131</f>
        <v>0.16666666666666666</v>
      </c>
      <c r="I131" s="395">
        <f>'Breakdown -Count'!I131/'Breakdown -Count'!K131</f>
        <v>0</v>
      </c>
      <c r="J131" s="395">
        <f>'Breakdown -Count'!J131/'Breakdown -Count'!K131</f>
        <v>8.3333333333333329E-2</v>
      </c>
      <c r="K131" s="108">
        <f t="shared" si="3"/>
        <v>1</v>
      </c>
      <c r="L131" s="108">
        <v>19</v>
      </c>
      <c r="M131" s="109">
        <f t="shared" si="4"/>
        <v>5.2631578947368418E-2</v>
      </c>
      <c r="N131" s="256">
        <f t="shared" si="5"/>
        <v>3.7500000000000004</v>
      </c>
    </row>
    <row r="132" spans="1:14" s="18" customFormat="1" ht="18" thickBot="1">
      <c r="A132" s="105" t="s">
        <v>52</v>
      </c>
      <c r="B132" s="106">
        <v>2</v>
      </c>
      <c r="C132" s="537" t="s">
        <v>6</v>
      </c>
      <c r="D132" s="538" t="s">
        <v>33</v>
      </c>
      <c r="E132" s="528" t="s">
        <v>136</v>
      </c>
      <c r="F132" s="395">
        <f>'Breakdown -Count'!F132/'Breakdown -Count'!K132</f>
        <v>8.3333333333333329E-2</v>
      </c>
      <c r="G132" s="412">
        <f>'Breakdown -Count'!G132/'Breakdown -Count'!K132</f>
        <v>0.58333333333333337</v>
      </c>
      <c r="H132" s="395">
        <f>'Breakdown -Count'!H132/'Breakdown -Count'!K132</f>
        <v>0.33333333333333331</v>
      </c>
      <c r="I132" s="395">
        <f>'Breakdown -Count'!I132/'Breakdown -Count'!K132</f>
        <v>0</v>
      </c>
      <c r="J132" s="395">
        <f>'Breakdown -Count'!J132/'Breakdown -Count'!K132</f>
        <v>0</v>
      </c>
      <c r="K132" s="108">
        <f t="shared" ref="K132:K195" si="6">SUM(F132:J132)</f>
        <v>1</v>
      </c>
      <c r="L132" s="108">
        <v>19</v>
      </c>
      <c r="M132" s="109">
        <f t="shared" ref="M132:M195" si="7">K132/L132</f>
        <v>5.2631578947368418E-2</v>
      </c>
      <c r="N132" s="256">
        <f t="shared" si="5"/>
        <v>3.75</v>
      </c>
    </row>
    <row r="133" spans="1:14" s="18" customFormat="1" ht="15.75" thickBot="1">
      <c r="A133" s="105" t="s">
        <v>52</v>
      </c>
      <c r="B133" s="106">
        <v>2</v>
      </c>
      <c r="C133" s="537" t="s">
        <v>7</v>
      </c>
      <c r="D133" s="539" t="s">
        <v>35</v>
      </c>
      <c r="E133" s="528" t="s">
        <v>136</v>
      </c>
      <c r="F133" s="395">
        <f>'Breakdown -Count'!F133/'Breakdown -Count'!K133</f>
        <v>8.3333333333333329E-2</v>
      </c>
      <c r="G133" s="412">
        <f>'Breakdown -Count'!G133/'Breakdown -Count'!K133</f>
        <v>0.41666666666666669</v>
      </c>
      <c r="H133" s="420">
        <f>'Breakdown -Count'!H133/'Breakdown -Count'!K133</f>
        <v>0.41666666666666669</v>
      </c>
      <c r="I133" s="395">
        <f>'Breakdown -Count'!I133/'Breakdown -Count'!K133</f>
        <v>8.3333333333333329E-2</v>
      </c>
      <c r="J133" s="395">
        <f>'Breakdown -Count'!J133/'Breakdown -Count'!K133</f>
        <v>0</v>
      </c>
      <c r="K133" s="108">
        <f t="shared" si="6"/>
        <v>1</v>
      </c>
      <c r="L133" s="108">
        <v>19</v>
      </c>
      <c r="M133" s="109">
        <f t="shared" si="7"/>
        <v>5.2631578947368418E-2</v>
      </c>
      <c r="N133" s="256">
        <f t="shared" ref="N133:N196" si="8" xml:space="preserve"> (5*F133+4*G133+3*H133+2*I133+1*J133)/K133</f>
        <v>3.5</v>
      </c>
    </row>
    <row r="134" spans="1:14" s="18" customFormat="1" ht="15.75" thickBot="1">
      <c r="A134" s="105" t="s">
        <v>52</v>
      </c>
      <c r="B134" s="106">
        <v>2</v>
      </c>
      <c r="C134" s="537" t="s">
        <v>8</v>
      </c>
      <c r="D134" s="540" t="s">
        <v>36</v>
      </c>
      <c r="E134" s="528" t="s">
        <v>135</v>
      </c>
      <c r="F134" s="395">
        <f>'Breakdown -Count'!F134/'Breakdown -Count'!K134</f>
        <v>0.2</v>
      </c>
      <c r="G134" s="412">
        <f>'Breakdown -Count'!G134/'Breakdown -Count'!K134</f>
        <v>0.5</v>
      </c>
      <c r="H134" s="395">
        <f>'Breakdown -Count'!H134/'Breakdown -Count'!K134</f>
        <v>0.3</v>
      </c>
      <c r="I134" s="395">
        <f>'Breakdown -Count'!I134/'Breakdown -Count'!K134</f>
        <v>0</v>
      </c>
      <c r="J134" s="395">
        <f>'Breakdown -Count'!J134/'Breakdown -Count'!K134</f>
        <v>0</v>
      </c>
      <c r="K134" s="108">
        <f t="shared" si="6"/>
        <v>1</v>
      </c>
      <c r="L134" s="108">
        <v>19</v>
      </c>
      <c r="M134" s="109">
        <f t="shared" si="7"/>
        <v>5.2631578947368418E-2</v>
      </c>
      <c r="N134" s="256">
        <f t="shared" si="8"/>
        <v>3.9</v>
      </c>
    </row>
    <row r="135" spans="1:14" s="18" customFormat="1" ht="30.75" thickBot="1">
      <c r="A135" s="105" t="s">
        <v>52</v>
      </c>
      <c r="B135" s="106">
        <v>2</v>
      </c>
      <c r="C135" s="537" t="s">
        <v>9</v>
      </c>
      <c r="D135" s="540" t="s">
        <v>44</v>
      </c>
      <c r="E135" s="528" t="s">
        <v>137</v>
      </c>
      <c r="F135" s="395">
        <f>'Breakdown -Count'!F135/'Breakdown -Count'!K135</f>
        <v>8.3333333333333329E-2</v>
      </c>
      <c r="G135" s="412">
        <f>'Breakdown -Count'!G135/'Breakdown -Count'!K135</f>
        <v>0.58333333333333337</v>
      </c>
      <c r="H135" s="395">
        <f>'Breakdown -Count'!H135/'Breakdown -Count'!K135</f>
        <v>0.33333333333333331</v>
      </c>
      <c r="I135" s="395">
        <f>'Breakdown -Count'!I135/'Breakdown -Count'!K135</f>
        <v>0</v>
      </c>
      <c r="J135" s="395">
        <f>'Breakdown -Count'!J135/'Breakdown -Count'!K135</f>
        <v>0</v>
      </c>
      <c r="K135" s="108">
        <f t="shared" si="6"/>
        <v>1</v>
      </c>
      <c r="L135" s="108">
        <v>19</v>
      </c>
      <c r="M135" s="109">
        <f t="shared" si="7"/>
        <v>5.2631578947368418E-2</v>
      </c>
      <c r="N135" s="256">
        <f t="shared" si="8"/>
        <v>3.75</v>
      </c>
    </row>
    <row r="136" spans="1:14" s="18" customFormat="1" ht="30.75" thickBot="1">
      <c r="A136" s="105" t="s">
        <v>52</v>
      </c>
      <c r="B136" s="106">
        <v>2</v>
      </c>
      <c r="C136" s="537" t="s">
        <v>10</v>
      </c>
      <c r="D136" s="540" t="s">
        <v>37</v>
      </c>
      <c r="E136" s="528" t="s">
        <v>137</v>
      </c>
      <c r="F136" s="395">
        <f>'Breakdown -Count'!F136/'Breakdown -Count'!K136</f>
        <v>0.16666666666666666</v>
      </c>
      <c r="G136" s="412">
        <f>'Breakdown -Count'!G136/'Breakdown -Count'!K136</f>
        <v>0.58333333333333337</v>
      </c>
      <c r="H136" s="395">
        <f>'Breakdown -Count'!H136/'Breakdown -Count'!K136</f>
        <v>0.25</v>
      </c>
      <c r="I136" s="395">
        <f>'Breakdown -Count'!I136/'Breakdown -Count'!K136</f>
        <v>0</v>
      </c>
      <c r="J136" s="395">
        <f>'Breakdown -Count'!J136/'Breakdown -Count'!K136</f>
        <v>0</v>
      </c>
      <c r="K136" s="108">
        <f t="shared" si="6"/>
        <v>1</v>
      </c>
      <c r="L136" s="108">
        <v>19</v>
      </c>
      <c r="M136" s="109">
        <f t="shared" si="7"/>
        <v>5.2631578947368418E-2</v>
      </c>
      <c r="N136" s="256">
        <f t="shared" si="8"/>
        <v>3.916666666666667</v>
      </c>
    </row>
    <row r="137" spans="1:14" s="18" customFormat="1" ht="15.75" thickBot="1">
      <c r="A137" s="105" t="s">
        <v>52</v>
      </c>
      <c r="B137" s="106">
        <v>2</v>
      </c>
      <c r="C137" s="537" t="s">
        <v>11</v>
      </c>
      <c r="D137" s="539" t="s">
        <v>39</v>
      </c>
      <c r="E137" s="528" t="s">
        <v>135</v>
      </c>
      <c r="F137" s="395">
        <f>'Breakdown -Count'!F137/'Breakdown -Count'!K137</f>
        <v>0.25</v>
      </c>
      <c r="G137" s="412">
        <f>'Breakdown -Count'!G137/'Breakdown -Count'!K137</f>
        <v>0.41666666666666669</v>
      </c>
      <c r="H137" s="395">
        <f>'Breakdown -Count'!H137/'Breakdown -Count'!K137</f>
        <v>0.33333333333333331</v>
      </c>
      <c r="I137" s="395">
        <f>'Breakdown -Count'!I137/'Breakdown -Count'!K137</f>
        <v>0</v>
      </c>
      <c r="J137" s="395">
        <f>'Breakdown -Count'!J137/'Breakdown -Count'!K137</f>
        <v>0</v>
      </c>
      <c r="K137" s="108">
        <f t="shared" si="6"/>
        <v>1</v>
      </c>
      <c r="L137" s="108">
        <v>19</v>
      </c>
      <c r="M137" s="109">
        <f t="shared" si="7"/>
        <v>5.2631578947368418E-2</v>
      </c>
      <c r="N137" s="256">
        <f t="shared" si="8"/>
        <v>3.916666666666667</v>
      </c>
    </row>
    <row r="138" spans="1:14" s="18" customFormat="1" ht="15.75" thickBot="1">
      <c r="A138" s="105" t="s">
        <v>52</v>
      </c>
      <c r="B138" s="106">
        <v>2</v>
      </c>
      <c r="C138" s="550" t="s">
        <v>12</v>
      </c>
      <c r="D138" s="555" t="s">
        <v>38</v>
      </c>
      <c r="E138" s="544" t="s">
        <v>138</v>
      </c>
      <c r="F138" s="395">
        <f>'Breakdown -Count'!F138/'Breakdown -Count'!K138</f>
        <v>0.16666666666666666</v>
      </c>
      <c r="G138" s="395">
        <f>'Breakdown -Count'!G138/'Breakdown -Count'!K138</f>
        <v>0.16666666666666666</v>
      </c>
      <c r="H138" s="420">
        <f>'Breakdown -Count'!H138/'Breakdown -Count'!K138</f>
        <v>0.58333333333333337</v>
      </c>
      <c r="I138" s="395">
        <f>'Breakdown -Count'!I138/'Breakdown -Count'!K138</f>
        <v>8.3333333333333329E-2</v>
      </c>
      <c r="J138" s="395">
        <f>'Breakdown -Count'!J138/'Breakdown -Count'!K138</f>
        <v>0</v>
      </c>
      <c r="K138" s="108">
        <f t="shared" si="6"/>
        <v>1</v>
      </c>
      <c r="L138" s="108">
        <v>19</v>
      </c>
      <c r="M138" s="109">
        <f t="shared" si="7"/>
        <v>5.2631578947368418E-2</v>
      </c>
      <c r="N138" s="256">
        <f t="shared" si="8"/>
        <v>3.4166666666666665</v>
      </c>
    </row>
    <row r="139" spans="1:14" s="18" customFormat="1" ht="15.75" thickBot="1">
      <c r="A139" s="105" t="s">
        <v>52</v>
      </c>
      <c r="B139" s="106">
        <v>2</v>
      </c>
      <c r="C139" s="537" t="s">
        <v>13</v>
      </c>
      <c r="D139" s="540" t="s">
        <v>40</v>
      </c>
      <c r="E139" s="528" t="s">
        <v>135</v>
      </c>
      <c r="F139" s="395">
        <f>'Breakdown -Count'!F139/'Breakdown -Count'!K139</f>
        <v>0.16666666666666666</v>
      </c>
      <c r="G139" s="412">
        <f>'Breakdown -Count'!G139/'Breakdown -Count'!K139</f>
        <v>0.41666666666666669</v>
      </c>
      <c r="H139" s="420">
        <f>'Breakdown -Count'!H139/'Breakdown -Count'!K139</f>
        <v>0.41666666666666669</v>
      </c>
      <c r="I139" s="395">
        <f>'Breakdown -Count'!I139/'Breakdown -Count'!K139</f>
        <v>0</v>
      </c>
      <c r="J139" s="395">
        <f>'Breakdown -Count'!J139/'Breakdown -Count'!K139</f>
        <v>0</v>
      </c>
      <c r="K139" s="108">
        <f t="shared" si="6"/>
        <v>1</v>
      </c>
      <c r="L139" s="108">
        <v>19</v>
      </c>
      <c r="M139" s="109">
        <f t="shared" si="7"/>
        <v>5.2631578947368418E-2</v>
      </c>
      <c r="N139" s="256">
        <f t="shared" si="8"/>
        <v>3.75</v>
      </c>
    </row>
    <row r="140" spans="1:14" s="18" customFormat="1" ht="15.75" thickBot="1">
      <c r="A140" s="105" t="s">
        <v>52</v>
      </c>
      <c r="B140" s="106">
        <v>2</v>
      </c>
      <c r="C140" s="537" t="s">
        <v>15</v>
      </c>
      <c r="D140" s="539" t="s">
        <v>41</v>
      </c>
      <c r="E140" s="528" t="s">
        <v>134</v>
      </c>
      <c r="F140" s="395">
        <f>'Breakdown -Count'!F140/'Breakdown -Count'!K140</f>
        <v>0.27272727272727271</v>
      </c>
      <c r="G140" s="412">
        <f>'Breakdown -Count'!G140/'Breakdown -Count'!K140</f>
        <v>0.45454545454545453</v>
      </c>
      <c r="H140" s="395">
        <f>'Breakdown -Count'!H140/'Breakdown -Count'!K140</f>
        <v>0.27272727272727271</v>
      </c>
      <c r="I140" s="395">
        <f>'Breakdown -Count'!I140/'Breakdown -Count'!K140</f>
        <v>0</v>
      </c>
      <c r="J140" s="395">
        <f>'Breakdown -Count'!J140/'Breakdown -Count'!K140</f>
        <v>0</v>
      </c>
      <c r="K140" s="108">
        <f t="shared" si="6"/>
        <v>1</v>
      </c>
      <c r="L140" s="108">
        <v>19</v>
      </c>
      <c r="M140" s="109">
        <f t="shared" si="7"/>
        <v>5.2631578947368418E-2</v>
      </c>
      <c r="N140" s="256">
        <f t="shared" si="8"/>
        <v>4</v>
      </c>
    </row>
    <row r="141" spans="1:14" s="18" customFormat="1" ht="15.75" thickBot="1">
      <c r="A141" s="105" t="s">
        <v>52</v>
      </c>
      <c r="B141" s="106">
        <v>2</v>
      </c>
      <c r="C141" s="402" t="s">
        <v>16</v>
      </c>
      <c r="D141" s="405" t="s">
        <v>43</v>
      </c>
      <c r="E141" s="106" t="s">
        <v>136</v>
      </c>
      <c r="F141" s="395">
        <f>'Breakdown -Count'!F141/'Breakdown -Count'!K141</f>
        <v>0.33333333333333331</v>
      </c>
      <c r="G141" s="395">
        <f>'Breakdown -Count'!G141/'Breakdown -Count'!K141</f>
        <v>0</v>
      </c>
      <c r="H141" s="395">
        <f>'Breakdown -Count'!H141/'Breakdown -Count'!K141</f>
        <v>0.33333333333333331</v>
      </c>
      <c r="I141" s="395">
        <f>'Breakdown -Count'!I141/'Breakdown -Count'!K141</f>
        <v>0.33333333333333331</v>
      </c>
      <c r="J141" s="395">
        <f>'Breakdown -Count'!J141/'Breakdown -Count'!K141</f>
        <v>0</v>
      </c>
      <c r="K141" s="108">
        <f t="shared" si="6"/>
        <v>1</v>
      </c>
      <c r="L141" s="108">
        <v>19</v>
      </c>
      <c r="M141" s="109">
        <f t="shared" si="7"/>
        <v>5.2631578947368418E-2</v>
      </c>
      <c r="N141" s="256">
        <f t="shared" si="8"/>
        <v>3.333333333333333</v>
      </c>
    </row>
    <row r="142" spans="1:14" s="18" customFormat="1" ht="15.75" thickBot="1">
      <c r="A142" s="105" t="s">
        <v>52</v>
      </c>
      <c r="B142" s="106">
        <v>2</v>
      </c>
      <c r="C142" s="402" t="s">
        <v>17</v>
      </c>
      <c r="D142" s="405" t="s">
        <v>45</v>
      </c>
      <c r="E142" s="106" t="s">
        <v>139</v>
      </c>
      <c r="F142" s="395">
        <f>'Breakdown -Count'!F142/'Breakdown -Count'!K142</f>
        <v>0.46153846153846156</v>
      </c>
      <c r="G142" s="395">
        <f>'Breakdown -Count'!G142/'Breakdown -Count'!K142</f>
        <v>0</v>
      </c>
      <c r="H142" s="395">
        <f>'Breakdown -Count'!H142/'Breakdown -Count'!K142</f>
        <v>0.30769230769230771</v>
      </c>
      <c r="I142" s="395">
        <f>'Breakdown -Count'!I142/'Breakdown -Count'!K142</f>
        <v>7.6923076923076927E-2</v>
      </c>
      <c r="J142" s="395">
        <f>'Breakdown -Count'!J142/'Breakdown -Count'!K142</f>
        <v>0.15384615384615385</v>
      </c>
      <c r="K142" s="108">
        <f t="shared" si="6"/>
        <v>1</v>
      </c>
      <c r="L142" s="108">
        <v>19</v>
      </c>
      <c r="M142" s="109">
        <f t="shared" si="7"/>
        <v>5.2631578947368418E-2</v>
      </c>
      <c r="N142" s="256">
        <f t="shared" si="8"/>
        <v>3.5384615384615383</v>
      </c>
    </row>
    <row r="143" spans="1:14" s="18" customFormat="1" ht="15.75" thickBot="1">
      <c r="A143" s="105" t="s">
        <v>52</v>
      </c>
      <c r="B143" s="396">
        <v>2</v>
      </c>
      <c r="C143" s="406" t="s">
        <v>18</v>
      </c>
      <c r="D143" s="407" t="s">
        <v>46</v>
      </c>
      <c r="E143" s="396" t="s">
        <v>135</v>
      </c>
      <c r="F143" s="397">
        <f>'Breakdown -Count'!F143/'Breakdown -Count'!K143</f>
        <v>0.46153846153846156</v>
      </c>
      <c r="G143" s="397">
        <f>'Breakdown -Count'!G143/'Breakdown -Count'!K143</f>
        <v>0</v>
      </c>
      <c r="H143" s="397">
        <f>'Breakdown -Count'!H143/'Breakdown -Count'!K143</f>
        <v>0.15384615384615385</v>
      </c>
      <c r="I143" s="397">
        <f>'Breakdown -Count'!I143/'Breakdown -Count'!K143</f>
        <v>0.23076923076923078</v>
      </c>
      <c r="J143" s="397">
        <f>'Breakdown -Count'!J143/'Breakdown -Count'!K143</f>
        <v>0.15384615384615385</v>
      </c>
      <c r="K143" s="398">
        <f t="shared" si="6"/>
        <v>1</v>
      </c>
      <c r="L143" s="398">
        <v>19</v>
      </c>
      <c r="M143" s="399">
        <f t="shared" si="7"/>
        <v>5.2631578947368418E-2</v>
      </c>
      <c r="N143" s="256">
        <f t="shared" si="8"/>
        <v>3.384615384615385</v>
      </c>
    </row>
    <row r="144" spans="1:14" s="18" customFormat="1" ht="18" thickBot="1">
      <c r="A144" s="99" t="s">
        <v>52</v>
      </c>
      <c r="B144" s="100">
        <v>3</v>
      </c>
      <c r="C144" s="557" t="s">
        <v>0</v>
      </c>
      <c r="D144" s="559" t="s">
        <v>32</v>
      </c>
      <c r="E144" s="547" t="s">
        <v>134</v>
      </c>
      <c r="F144" s="312">
        <f>'Breakdown -Count'!F144/'Breakdown -Count'!K144</f>
        <v>0</v>
      </c>
      <c r="G144" s="312">
        <f>'Breakdown -Count'!G144/'Breakdown -Count'!K144</f>
        <v>0.33333333333333331</v>
      </c>
      <c r="H144" s="421">
        <f>'Breakdown -Count'!H144/'Breakdown -Count'!K144</f>
        <v>0.66666666666666663</v>
      </c>
      <c r="I144" s="312">
        <f>'Breakdown -Count'!I144/'Breakdown -Count'!K144</f>
        <v>0</v>
      </c>
      <c r="J144" s="312">
        <f>'Breakdown -Count'!J144/'Breakdown -Count'!K144</f>
        <v>0</v>
      </c>
      <c r="K144" s="103">
        <f t="shared" si="6"/>
        <v>1</v>
      </c>
      <c r="L144" s="103">
        <v>20</v>
      </c>
      <c r="M144" s="104">
        <f t="shared" si="7"/>
        <v>0.05</v>
      </c>
      <c r="N144" s="256">
        <f t="shared" si="8"/>
        <v>3.333333333333333</v>
      </c>
    </row>
    <row r="145" spans="1:14" s="18" customFormat="1" ht="18" thickBot="1">
      <c r="A145" s="105" t="s">
        <v>52</v>
      </c>
      <c r="B145" s="106">
        <v>3</v>
      </c>
      <c r="C145" s="537" t="s">
        <v>1</v>
      </c>
      <c r="D145" s="577" t="s">
        <v>34</v>
      </c>
      <c r="E145" s="528" t="s">
        <v>135</v>
      </c>
      <c r="F145" s="395">
        <f>'Breakdown -Count'!F145/'Breakdown -Count'!K145</f>
        <v>0</v>
      </c>
      <c r="G145" s="412">
        <f>'Breakdown -Count'!G145/'Breakdown -Count'!K145</f>
        <v>0.41666666666666669</v>
      </c>
      <c r="H145" s="420">
        <f>'Breakdown -Count'!H145/'Breakdown -Count'!K145</f>
        <v>0.41666666666666669</v>
      </c>
      <c r="I145" s="395">
        <f>'Breakdown -Count'!I145/'Breakdown -Count'!K145</f>
        <v>8.3333333333333329E-2</v>
      </c>
      <c r="J145" s="395">
        <f>'Breakdown -Count'!J145/'Breakdown -Count'!K145</f>
        <v>8.3333333333333329E-2</v>
      </c>
      <c r="K145" s="108">
        <f t="shared" si="6"/>
        <v>1</v>
      </c>
      <c r="L145" s="108">
        <v>20</v>
      </c>
      <c r="M145" s="109">
        <f t="shared" si="7"/>
        <v>0.05</v>
      </c>
      <c r="N145" s="256">
        <f t="shared" si="8"/>
        <v>3.166666666666667</v>
      </c>
    </row>
    <row r="146" spans="1:14" s="18" customFormat="1" ht="18" thickBot="1">
      <c r="A146" s="105" t="s">
        <v>52</v>
      </c>
      <c r="B146" s="106">
        <v>3</v>
      </c>
      <c r="C146" s="537" t="s">
        <v>6</v>
      </c>
      <c r="D146" s="538" t="s">
        <v>33</v>
      </c>
      <c r="E146" s="528" t="s">
        <v>136</v>
      </c>
      <c r="F146" s="395">
        <f>'Breakdown -Count'!F146/'Breakdown -Count'!K146</f>
        <v>8.3333333333333329E-2</v>
      </c>
      <c r="G146" s="412">
        <f>'Breakdown -Count'!G146/'Breakdown -Count'!K146</f>
        <v>0.5</v>
      </c>
      <c r="H146" s="395">
        <f>'Breakdown -Count'!H146/'Breakdown -Count'!K146</f>
        <v>0.33333333333333331</v>
      </c>
      <c r="I146" s="395">
        <f>'Breakdown -Count'!I146/'Breakdown -Count'!K146</f>
        <v>8.3333333333333329E-2</v>
      </c>
      <c r="J146" s="395">
        <f>'Breakdown -Count'!J146/'Breakdown -Count'!K146</f>
        <v>0</v>
      </c>
      <c r="K146" s="108">
        <f t="shared" si="6"/>
        <v>1</v>
      </c>
      <c r="L146" s="108">
        <v>20</v>
      </c>
      <c r="M146" s="109">
        <f t="shared" si="7"/>
        <v>0.05</v>
      </c>
      <c r="N146" s="256">
        <f t="shared" si="8"/>
        <v>3.583333333333333</v>
      </c>
    </row>
    <row r="147" spans="1:14" s="18" customFormat="1" ht="15.75" thickBot="1">
      <c r="A147" s="105" t="s">
        <v>52</v>
      </c>
      <c r="B147" s="106">
        <v>3</v>
      </c>
      <c r="C147" s="537" t="s">
        <v>7</v>
      </c>
      <c r="D147" s="539" t="s">
        <v>35</v>
      </c>
      <c r="E147" s="528" t="s">
        <v>136</v>
      </c>
      <c r="F147" s="395">
        <f>'Breakdown -Count'!F147/'Breakdown -Count'!K147</f>
        <v>8.3333333333333329E-2</v>
      </c>
      <c r="G147" s="412">
        <f>'Breakdown -Count'!G147/'Breakdown -Count'!K147</f>
        <v>0.5</v>
      </c>
      <c r="H147" s="395">
        <f>'Breakdown -Count'!H147/'Breakdown -Count'!K147</f>
        <v>0.25</v>
      </c>
      <c r="I147" s="395">
        <f>'Breakdown -Count'!I147/'Breakdown -Count'!K147</f>
        <v>8.3333333333333329E-2</v>
      </c>
      <c r="J147" s="395">
        <f>'Breakdown -Count'!J147/'Breakdown -Count'!K147</f>
        <v>8.3333333333333329E-2</v>
      </c>
      <c r="K147" s="108">
        <f t="shared" si="6"/>
        <v>1</v>
      </c>
      <c r="L147" s="108">
        <v>20</v>
      </c>
      <c r="M147" s="109">
        <f t="shared" si="7"/>
        <v>0.05</v>
      </c>
      <c r="N147" s="256">
        <f t="shared" si="8"/>
        <v>3.4166666666666665</v>
      </c>
    </row>
    <row r="148" spans="1:14" s="18" customFormat="1" ht="15.75" thickBot="1">
      <c r="A148" s="105" t="s">
        <v>52</v>
      </c>
      <c r="B148" s="106">
        <v>3</v>
      </c>
      <c r="C148" s="550" t="s">
        <v>8</v>
      </c>
      <c r="D148" s="551" t="s">
        <v>36</v>
      </c>
      <c r="E148" s="544" t="s">
        <v>135</v>
      </c>
      <c r="F148" s="395">
        <f>'Breakdown -Count'!F148/'Breakdown -Count'!K148</f>
        <v>9.0909090909090912E-2</v>
      </c>
      <c r="G148" s="395">
        <f>'Breakdown -Count'!G148/'Breakdown -Count'!K148</f>
        <v>0.36363636363636365</v>
      </c>
      <c r="H148" s="420">
        <f>'Breakdown -Count'!H148/'Breakdown -Count'!K148</f>
        <v>0.54545454545454541</v>
      </c>
      <c r="I148" s="395">
        <f>'Breakdown -Count'!I148/'Breakdown -Count'!K148</f>
        <v>0</v>
      </c>
      <c r="J148" s="395">
        <f>'Breakdown -Count'!J148/'Breakdown -Count'!K148</f>
        <v>0</v>
      </c>
      <c r="K148" s="108">
        <f t="shared" si="6"/>
        <v>1</v>
      </c>
      <c r="L148" s="108">
        <v>20</v>
      </c>
      <c r="M148" s="109">
        <f t="shared" si="7"/>
        <v>0.05</v>
      </c>
      <c r="N148" s="256">
        <f t="shared" si="8"/>
        <v>3.5454545454545454</v>
      </c>
    </row>
    <row r="149" spans="1:14" s="18" customFormat="1" ht="30.75" thickBot="1">
      <c r="A149" s="105" t="s">
        <v>52</v>
      </c>
      <c r="B149" s="106">
        <v>3</v>
      </c>
      <c r="C149" s="537" t="s">
        <v>9</v>
      </c>
      <c r="D149" s="540" t="s">
        <v>44</v>
      </c>
      <c r="E149" s="528" t="s">
        <v>137</v>
      </c>
      <c r="F149" s="395">
        <f>'Breakdown -Count'!F149/'Breakdown -Count'!K149</f>
        <v>0.16666666666666666</v>
      </c>
      <c r="G149" s="412">
        <f>'Breakdown -Count'!G149/'Breakdown -Count'!K149</f>
        <v>0.5</v>
      </c>
      <c r="H149" s="395">
        <f>'Breakdown -Count'!H149/'Breakdown -Count'!K149</f>
        <v>0.33333333333333331</v>
      </c>
      <c r="I149" s="395">
        <f>'Breakdown -Count'!I149/'Breakdown -Count'!K149</f>
        <v>0</v>
      </c>
      <c r="J149" s="395">
        <f>'Breakdown -Count'!J149/'Breakdown -Count'!K149</f>
        <v>0</v>
      </c>
      <c r="K149" s="108">
        <f t="shared" si="6"/>
        <v>1</v>
      </c>
      <c r="L149" s="108">
        <v>20</v>
      </c>
      <c r="M149" s="109">
        <f t="shared" si="7"/>
        <v>0.05</v>
      </c>
      <c r="N149" s="256">
        <f t="shared" si="8"/>
        <v>3.833333333333333</v>
      </c>
    </row>
    <row r="150" spans="1:14" s="18" customFormat="1" ht="30.75" thickBot="1">
      <c r="A150" s="105" t="s">
        <v>52</v>
      </c>
      <c r="B150" s="106">
        <v>3</v>
      </c>
      <c r="C150" s="537" t="s">
        <v>10</v>
      </c>
      <c r="D150" s="540" t="s">
        <v>37</v>
      </c>
      <c r="E150" s="528" t="s">
        <v>137</v>
      </c>
      <c r="F150" s="395">
        <f>'Breakdown -Count'!F150/'Breakdown -Count'!K150</f>
        <v>0.16666666666666666</v>
      </c>
      <c r="G150" s="412">
        <f>'Breakdown -Count'!G150/'Breakdown -Count'!K150</f>
        <v>0.41666666666666669</v>
      </c>
      <c r="H150" s="420">
        <f>'Breakdown -Count'!H150/'Breakdown -Count'!K150</f>
        <v>0.41666666666666669</v>
      </c>
      <c r="I150" s="395">
        <f>'Breakdown -Count'!I150/'Breakdown -Count'!K150</f>
        <v>0</v>
      </c>
      <c r="J150" s="395">
        <f>'Breakdown -Count'!J150/'Breakdown -Count'!K150</f>
        <v>0</v>
      </c>
      <c r="K150" s="108">
        <f t="shared" si="6"/>
        <v>1</v>
      </c>
      <c r="L150" s="108">
        <v>20</v>
      </c>
      <c r="M150" s="109">
        <f t="shared" si="7"/>
        <v>0.05</v>
      </c>
      <c r="N150" s="256">
        <f t="shared" si="8"/>
        <v>3.75</v>
      </c>
    </row>
    <row r="151" spans="1:14" s="18" customFormat="1" ht="15.75" thickBot="1">
      <c r="A151" s="105" t="s">
        <v>52</v>
      </c>
      <c r="B151" s="106">
        <v>3</v>
      </c>
      <c r="C151" s="537" t="s">
        <v>11</v>
      </c>
      <c r="D151" s="539" t="s">
        <v>39</v>
      </c>
      <c r="E151" s="528" t="s">
        <v>135</v>
      </c>
      <c r="F151" s="395">
        <f>'Breakdown -Count'!F151/'Breakdown -Count'!K151</f>
        <v>8.3333333333333329E-2</v>
      </c>
      <c r="G151" s="412">
        <f>'Breakdown -Count'!G151/'Breakdown -Count'!K151</f>
        <v>0.41666666666666669</v>
      </c>
      <c r="H151" s="420">
        <f>'Breakdown -Count'!H151/'Breakdown -Count'!K151</f>
        <v>0.41666666666666669</v>
      </c>
      <c r="I151" s="395">
        <f>'Breakdown -Count'!I151/'Breakdown -Count'!K151</f>
        <v>8.3333333333333329E-2</v>
      </c>
      <c r="J151" s="395">
        <f>'Breakdown -Count'!J151/'Breakdown -Count'!K151</f>
        <v>0</v>
      </c>
      <c r="K151" s="108">
        <f t="shared" si="6"/>
        <v>1</v>
      </c>
      <c r="L151" s="108">
        <v>20</v>
      </c>
      <c r="M151" s="109">
        <f t="shared" si="7"/>
        <v>0.05</v>
      </c>
      <c r="N151" s="256">
        <f t="shared" si="8"/>
        <v>3.5</v>
      </c>
    </row>
    <row r="152" spans="1:14" s="18" customFormat="1" ht="15.75" thickBot="1">
      <c r="A152" s="105" t="s">
        <v>52</v>
      </c>
      <c r="B152" s="106">
        <v>3</v>
      </c>
      <c r="C152" s="550" t="s">
        <v>12</v>
      </c>
      <c r="D152" s="555" t="s">
        <v>38</v>
      </c>
      <c r="E152" s="544" t="s">
        <v>138</v>
      </c>
      <c r="F152" s="395">
        <f>'Breakdown -Count'!F152/'Breakdown -Count'!K152</f>
        <v>0</v>
      </c>
      <c r="G152" s="395">
        <f>'Breakdown -Count'!G152/'Breakdown -Count'!K152</f>
        <v>0.33333333333333331</v>
      </c>
      <c r="H152" s="420">
        <f>'Breakdown -Count'!H152/'Breakdown -Count'!K152</f>
        <v>0.58333333333333337</v>
      </c>
      <c r="I152" s="395">
        <f>'Breakdown -Count'!I152/'Breakdown -Count'!K152</f>
        <v>0</v>
      </c>
      <c r="J152" s="395">
        <f>'Breakdown -Count'!J152/'Breakdown -Count'!K152</f>
        <v>8.3333333333333329E-2</v>
      </c>
      <c r="K152" s="108">
        <f t="shared" si="6"/>
        <v>1</v>
      </c>
      <c r="L152" s="108">
        <v>20</v>
      </c>
      <c r="M152" s="109">
        <f t="shared" si="7"/>
        <v>0.05</v>
      </c>
      <c r="N152" s="256">
        <f t="shared" si="8"/>
        <v>3.1666666666666665</v>
      </c>
    </row>
    <row r="153" spans="1:14" s="18" customFormat="1" ht="15.75" thickBot="1">
      <c r="A153" s="105" t="s">
        <v>52</v>
      </c>
      <c r="B153" s="106">
        <v>3</v>
      </c>
      <c r="C153" s="550" t="s">
        <v>13</v>
      </c>
      <c r="D153" s="551" t="s">
        <v>40</v>
      </c>
      <c r="E153" s="544" t="s">
        <v>135</v>
      </c>
      <c r="F153" s="395">
        <f>'Breakdown -Count'!F153/'Breakdown -Count'!K153</f>
        <v>0</v>
      </c>
      <c r="G153" s="395">
        <f>'Breakdown -Count'!G153/'Breakdown -Count'!K153</f>
        <v>0.33333333333333331</v>
      </c>
      <c r="H153" s="420">
        <f>'Breakdown -Count'!H153/'Breakdown -Count'!K153</f>
        <v>0.58333333333333337</v>
      </c>
      <c r="I153" s="395">
        <f>'Breakdown -Count'!I153/'Breakdown -Count'!K153</f>
        <v>8.3333333333333329E-2</v>
      </c>
      <c r="J153" s="395">
        <f>'Breakdown -Count'!J153/'Breakdown -Count'!K153</f>
        <v>0</v>
      </c>
      <c r="K153" s="108">
        <f t="shared" si="6"/>
        <v>1</v>
      </c>
      <c r="L153" s="108">
        <v>20</v>
      </c>
      <c r="M153" s="109">
        <f t="shared" si="7"/>
        <v>0.05</v>
      </c>
      <c r="N153" s="256">
        <f t="shared" si="8"/>
        <v>3.2499999999999996</v>
      </c>
    </row>
    <row r="154" spans="1:14" s="18" customFormat="1" ht="15.75" thickBot="1">
      <c r="A154" s="105" t="s">
        <v>52</v>
      </c>
      <c r="B154" s="106">
        <v>3</v>
      </c>
      <c r="C154" s="550" t="s">
        <v>15</v>
      </c>
      <c r="D154" s="555" t="s">
        <v>41</v>
      </c>
      <c r="E154" s="544" t="s">
        <v>134</v>
      </c>
      <c r="F154" s="395">
        <f>'Breakdown -Count'!F154/'Breakdown -Count'!K154</f>
        <v>0</v>
      </c>
      <c r="G154" s="395">
        <f>'Breakdown -Count'!G154/'Breakdown -Count'!K154</f>
        <v>0.33333333333333331</v>
      </c>
      <c r="H154" s="420">
        <f>'Breakdown -Count'!H154/'Breakdown -Count'!K154</f>
        <v>0.66666666666666663</v>
      </c>
      <c r="I154" s="395">
        <f>'Breakdown -Count'!I154/'Breakdown -Count'!K154</f>
        <v>0</v>
      </c>
      <c r="J154" s="395">
        <f>'Breakdown -Count'!J154/'Breakdown -Count'!K154</f>
        <v>0</v>
      </c>
      <c r="K154" s="108">
        <f t="shared" si="6"/>
        <v>1</v>
      </c>
      <c r="L154" s="108">
        <v>20</v>
      </c>
      <c r="M154" s="109">
        <f t="shared" si="7"/>
        <v>0.05</v>
      </c>
      <c r="N154" s="256">
        <f t="shared" si="8"/>
        <v>3.333333333333333</v>
      </c>
    </row>
    <row r="155" spans="1:14" s="18" customFormat="1" ht="15.75" thickBot="1">
      <c r="A155" s="105" t="s">
        <v>52</v>
      </c>
      <c r="B155" s="106">
        <v>3</v>
      </c>
      <c r="C155" s="402" t="s">
        <v>16</v>
      </c>
      <c r="D155" s="405" t="s">
        <v>43</v>
      </c>
      <c r="E155" s="106" t="s">
        <v>136</v>
      </c>
      <c r="F155" s="395">
        <f>'Breakdown -Count'!F155/'Breakdown -Count'!K155</f>
        <v>0</v>
      </c>
      <c r="G155" s="395">
        <f>'Breakdown -Count'!G155/'Breakdown -Count'!K155</f>
        <v>0.33333333333333331</v>
      </c>
      <c r="H155" s="395">
        <f>'Breakdown -Count'!H155/'Breakdown -Count'!K155</f>
        <v>0.33333333333333331</v>
      </c>
      <c r="I155" s="395">
        <f>'Breakdown -Count'!I155/'Breakdown -Count'!K155</f>
        <v>0.33333333333333331</v>
      </c>
      <c r="J155" s="395">
        <f>'Breakdown -Count'!J155/'Breakdown -Count'!K155</f>
        <v>0</v>
      </c>
      <c r="K155" s="108">
        <f t="shared" si="6"/>
        <v>1</v>
      </c>
      <c r="L155" s="108">
        <v>20</v>
      </c>
      <c r="M155" s="109">
        <f t="shared" si="7"/>
        <v>0.05</v>
      </c>
      <c r="N155" s="256">
        <f t="shared" si="8"/>
        <v>2.9999999999999996</v>
      </c>
    </row>
    <row r="156" spans="1:14" s="18" customFormat="1" ht="15.75" thickBot="1">
      <c r="A156" s="105" t="s">
        <v>52</v>
      </c>
      <c r="B156" s="106">
        <v>3</v>
      </c>
      <c r="C156" s="550" t="s">
        <v>17</v>
      </c>
      <c r="D156" s="551" t="s">
        <v>45</v>
      </c>
      <c r="E156" s="544" t="s">
        <v>139</v>
      </c>
      <c r="F156" s="395">
        <f>'Breakdown -Count'!F156/'Breakdown -Count'!K156</f>
        <v>0.25</v>
      </c>
      <c r="G156" s="395">
        <f>'Breakdown -Count'!G156/'Breakdown -Count'!K156</f>
        <v>0</v>
      </c>
      <c r="H156" s="420">
        <f>'Breakdown -Count'!H156/'Breakdown -Count'!K156</f>
        <v>0.5</v>
      </c>
      <c r="I156" s="395">
        <f>'Breakdown -Count'!I156/'Breakdown -Count'!K156</f>
        <v>0.25</v>
      </c>
      <c r="J156" s="395">
        <f>'Breakdown -Count'!J156/'Breakdown -Count'!K156</f>
        <v>0</v>
      </c>
      <c r="K156" s="108">
        <f t="shared" si="6"/>
        <v>1</v>
      </c>
      <c r="L156" s="108">
        <v>20</v>
      </c>
      <c r="M156" s="109">
        <f t="shared" si="7"/>
        <v>0.05</v>
      </c>
      <c r="N156" s="256">
        <f t="shared" si="8"/>
        <v>3.25</v>
      </c>
    </row>
    <row r="157" spans="1:14" s="18" customFormat="1" ht="15.75" thickBot="1">
      <c r="A157" s="105" t="s">
        <v>52</v>
      </c>
      <c r="B157" s="396">
        <v>3</v>
      </c>
      <c r="C157" s="406" t="s">
        <v>18</v>
      </c>
      <c r="D157" s="407" t="s">
        <v>46</v>
      </c>
      <c r="E157" s="396" t="s">
        <v>135</v>
      </c>
      <c r="F157" s="397">
        <f>'Breakdown -Count'!F157/'Breakdown -Count'!K157</f>
        <v>0.25</v>
      </c>
      <c r="G157" s="397">
        <f>'Breakdown -Count'!G157/'Breakdown -Count'!K157</f>
        <v>8.3333333333333329E-2</v>
      </c>
      <c r="H157" s="397">
        <f>'Breakdown -Count'!H157/'Breakdown -Count'!K157</f>
        <v>0.25</v>
      </c>
      <c r="I157" s="434">
        <f>'Breakdown -Count'!I157/'Breakdown -Count'!K157</f>
        <v>0.41666666666666669</v>
      </c>
      <c r="J157" s="397">
        <f>'Breakdown -Count'!J157/'Breakdown -Count'!K157</f>
        <v>0</v>
      </c>
      <c r="K157" s="398">
        <f t="shared" si="6"/>
        <v>1</v>
      </c>
      <c r="L157" s="398">
        <v>20</v>
      </c>
      <c r="M157" s="399">
        <f t="shared" si="7"/>
        <v>0.05</v>
      </c>
      <c r="N157" s="256">
        <f t="shared" si="8"/>
        <v>3.1666666666666665</v>
      </c>
    </row>
    <row r="158" spans="1:14" s="18" customFormat="1" ht="18" thickBot="1">
      <c r="A158" s="99" t="s">
        <v>52</v>
      </c>
      <c r="B158" s="100">
        <v>4</v>
      </c>
      <c r="C158" s="535" t="s">
        <v>0</v>
      </c>
      <c r="D158" s="536" t="s">
        <v>32</v>
      </c>
      <c r="E158" s="527" t="s">
        <v>134</v>
      </c>
      <c r="F158" s="312">
        <f>'Breakdown -Count'!F158/'Breakdown -Count'!K158</f>
        <v>0.14285714285714285</v>
      </c>
      <c r="G158" s="413">
        <f>'Breakdown -Count'!G158/'Breakdown -Count'!K158</f>
        <v>0.42857142857142855</v>
      </c>
      <c r="H158" s="312">
        <f>'Breakdown -Count'!H158/'Breakdown -Count'!K158</f>
        <v>0.2857142857142857</v>
      </c>
      <c r="I158" s="312">
        <f>'Breakdown -Count'!I158/'Breakdown -Count'!K158</f>
        <v>0.14285714285714285</v>
      </c>
      <c r="J158" s="312">
        <f>'Breakdown -Count'!J158/'Breakdown -Count'!K158</f>
        <v>0</v>
      </c>
      <c r="K158" s="103">
        <f t="shared" si="6"/>
        <v>1</v>
      </c>
      <c r="L158" s="103">
        <v>20</v>
      </c>
      <c r="M158" s="104">
        <f t="shared" si="7"/>
        <v>0.05</v>
      </c>
      <c r="N158" s="256">
        <f t="shared" si="8"/>
        <v>3.5714285714285712</v>
      </c>
    </row>
    <row r="159" spans="1:14" s="18" customFormat="1" ht="18" thickBot="1">
      <c r="A159" s="105" t="s">
        <v>52</v>
      </c>
      <c r="B159" s="106">
        <v>4</v>
      </c>
      <c r="C159" s="537" t="s">
        <v>1</v>
      </c>
      <c r="D159" s="577" t="s">
        <v>34</v>
      </c>
      <c r="E159" s="528" t="s">
        <v>135</v>
      </c>
      <c r="F159" s="395">
        <f>'Breakdown -Count'!F159/'Breakdown -Count'!K159</f>
        <v>0.1111111111111111</v>
      </c>
      <c r="G159" s="412">
        <f>'Breakdown -Count'!G159/'Breakdown -Count'!K159</f>
        <v>0.44444444444444442</v>
      </c>
      <c r="H159" s="420">
        <f>'Breakdown -Count'!H159/'Breakdown -Count'!K159</f>
        <v>0.44444444444444442</v>
      </c>
      <c r="I159" s="395">
        <f>'Breakdown -Count'!I159/'Breakdown -Count'!K159</f>
        <v>0</v>
      </c>
      <c r="J159" s="395">
        <f>'Breakdown -Count'!J159/'Breakdown -Count'!K159</f>
        <v>0</v>
      </c>
      <c r="K159" s="108">
        <f t="shared" si="6"/>
        <v>1</v>
      </c>
      <c r="L159" s="108">
        <v>20</v>
      </c>
      <c r="M159" s="109">
        <f t="shared" si="7"/>
        <v>0.05</v>
      </c>
      <c r="N159" s="256">
        <f t="shared" si="8"/>
        <v>3.6666666666666661</v>
      </c>
    </row>
    <row r="160" spans="1:14" s="18" customFormat="1" ht="18" thickBot="1">
      <c r="A160" s="105" t="s">
        <v>52</v>
      </c>
      <c r="B160" s="106">
        <v>4</v>
      </c>
      <c r="C160" s="537" t="s">
        <v>6</v>
      </c>
      <c r="D160" s="538" t="s">
        <v>33</v>
      </c>
      <c r="E160" s="528" t="s">
        <v>136</v>
      </c>
      <c r="F160" s="395">
        <f>'Breakdown -Count'!F160/'Breakdown -Count'!K160</f>
        <v>0.22222222222222221</v>
      </c>
      <c r="G160" s="412">
        <f>'Breakdown -Count'!G160/'Breakdown -Count'!K160</f>
        <v>0.55555555555555558</v>
      </c>
      <c r="H160" s="395">
        <f>'Breakdown -Count'!H160/'Breakdown -Count'!K160</f>
        <v>0.22222222222222221</v>
      </c>
      <c r="I160" s="395">
        <f>'Breakdown -Count'!I160/'Breakdown -Count'!K160</f>
        <v>0</v>
      </c>
      <c r="J160" s="395">
        <f>'Breakdown -Count'!J160/'Breakdown -Count'!K160</f>
        <v>0</v>
      </c>
      <c r="K160" s="108">
        <f t="shared" si="6"/>
        <v>1</v>
      </c>
      <c r="L160" s="108">
        <v>20</v>
      </c>
      <c r="M160" s="109">
        <f t="shared" si="7"/>
        <v>0.05</v>
      </c>
      <c r="N160" s="256">
        <f t="shared" si="8"/>
        <v>4</v>
      </c>
    </row>
    <row r="161" spans="1:14" s="18" customFormat="1" ht="15.75" thickBot="1">
      <c r="A161" s="105" t="s">
        <v>52</v>
      </c>
      <c r="B161" s="106">
        <v>4</v>
      </c>
      <c r="C161" s="537" t="s">
        <v>7</v>
      </c>
      <c r="D161" s="539" t="s">
        <v>35</v>
      </c>
      <c r="E161" s="528" t="s">
        <v>136</v>
      </c>
      <c r="F161" s="395">
        <f>'Breakdown -Count'!F161/'Breakdown -Count'!K161</f>
        <v>0.22222222222222221</v>
      </c>
      <c r="G161" s="412">
        <f>'Breakdown -Count'!G161/'Breakdown -Count'!K161</f>
        <v>0.55555555555555558</v>
      </c>
      <c r="H161" s="395">
        <f>'Breakdown -Count'!H161/'Breakdown -Count'!K161</f>
        <v>0.22222222222222221</v>
      </c>
      <c r="I161" s="395">
        <f>'Breakdown -Count'!I161/'Breakdown -Count'!K161</f>
        <v>0</v>
      </c>
      <c r="J161" s="395">
        <f>'Breakdown -Count'!J161/'Breakdown -Count'!K161</f>
        <v>0</v>
      </c>
      <c r="K161" s="108">
        <f t="shared" si="6"/>
        <v>1</v>
      </c>
      <c r="L161" s="108">
        <v>20</v>
      </c>
      <c r="M161" s="109">
        <f t="shared" si="7"/>
        <v>0.05</v>
      </c>
      <c r="N161" s="256">
        <f t="shared" si="8"/>
        <v>4</v>
      </c>
    </row>
    <row r="162" spans="1:14" s="18" customFormat="1" ht="15.75" thickBot="1">
      <c r="A162" s="105" t="s">
        <v>52</v>
      </c>
      <c r="B162" s="106">
        <v>4</v>
      </c>
      <c r="C162" s="537" t="s">
        <v>8</v>
      </c>
      <c r="D162" s="540" t="s">
        <v>36</v>
      </c>
      <c r="E162" s="528" t="s">
        <v>135</v>
      </c>
      <c r="F162" s="395">
        <f>'Breakdown -Count'!F162/'Breakdown -Count'!K162</f>
        <v>0.1111111111111111</v>
      </c>
      <c r="G162" s="412">
        <f>'Breakdown -Count'!G162/'Breakdown -Count'!K162</f>
        <v>0.44444444444444442</v>
      </c>
      <c r="H162" s="420">
        <f>'Breakdown -Count'!H162/'Breakdown -Count'!K162</f>
        <v>0.44444444444444442</v>
      </c>
      <c r="I162" s="395">
        <f>'Breakdown -Count'!I162/'Breakdown -Count'!K162</f>
        <v>0</v>
      </c>
      <c r="J162" s="395">
        <f>'Breakdown -Count'!J162/'Breakdown -Count'!K162</f>
        <v>0</v>
      </c>
      <c r="K162" s="108">
        <f t="shared" si="6"/>
        <v>1</v>
      </c>
      <c r="L162" s="108">
        <v>20</v>
      </c>
      <c r="M162" s="109">
        <f t="shared" si="7"/>
        <v>0.05</v>
      </c>
      <c r="N162" s="256">
        <f t="shared" si="8"/>
        <v>3.6666666666666661</v>
      </c>
    </row>
    <row r="163" spans="1:14" s="18" customFormat="1" ht="30.75" thickBot="1">
      <c r="A163" s="105" t="s">
        <v>52</v>
      </c>
      <c r="B163" s="106">
        <v>4</v>
      </c>
      <c r="C163" s="537" t="s">
        <v>9</v>
      </c>
      <c r="D163" s="540" t="s">
        <v>44</v>
      </c>
      <c r="E163" s="528" t="s">
        <v>137</v>
      </c>
      <c r="F163" s="395">
        <f>'Breakdown -Count'!F163/'Breakdown -Count'!K163</f>
        <v>0.22222222222222221</v>
      </c>
      <c r="G163" s="412">
        <f>'Breakdown -Count'!G163/'Breakdown -Count'!K163</f>
        <v>0.55555555555555558</v>
      </c>
      <c r="H163" s="395">
        <f>'Breakdown -Count'!H163/'Breakdown -Count'!K163</f>
        <v>0.22222222222222221</v>
      </c>
      <c r="I163" s="395">
        <f>'Breakdown -Count'!I163/'Breakdown -Count'!K163</f>
        <v>0</v>
      </c>
      <c r="J163" s="395">
        <f>'Breakdown -Count'!J163/'Breakdown -Count'!K163</f>
        <v>0</v>
      </c>
      <c r="K163" s="108">
        <f t="shared" si="6"/>
        <v>1</v>
      </c>
      <c r="L163" s="108">
        <v>20</v>
      </c>
      <c r="M163" s="109">
        <f t="shared" si="7"/>
        <v>0.05</v>
      </c>
      <c r="N163" s="256">
        <f t="shared" si="8"/>
        <v>4</v>
      </c>
    </row>
    <row r="164" spans="1:14" s="18" customFormat="1" ht="30.75" thickBot="1">
      <c r="A164" s="105" t="s">
        <v>52</v>
      </c>
      <c r="B164" s="106">
        <v>4</v>
      </c>
      <c r="C164" s="537" t="s">
        <v>10</v>
      </c>
      <c r="D164" s="540" t="s">
        <v>37</v>
      </c>
      <c r="E164" s="528" t="s">
        <v>137</v>
      </c>
      <c r="F164" s="395">
        <f>'Breakdown -Count'!F164/'Breakdown -Count'!K164</f>
        <v>0.22222222222222221</v>
      </c>
      <c r="G164" s="412">
        <f>'Breakdown -Count'!G164/'Breakdown -Count'!K164</f>
        <v>0.55555555555555558</v>
      </c>
      <c r="H164" s="395">
        <f>'Breakdown -Count'!H164/'Breakdown -Count'!K164</f>
        <v>0.22222222222222221</v>
      </c>
      <c r="I164" s="395">
        <f>'Breakdown -Count'!I164/'Breakdown -Count'!K164</f>
        <v>0</v>
      </c>
      <c r="J164" s="395">
        <f>'Breakdown -Count'!J164/'Breakdown -Count'!K164</f>
        <v>0</v>
      </c>
      <c r="K164" s="108">
        <f t="shared" si="6"/>
        <v>1</v>
      </c>
      <c r="L164" s="108">
        <v>20</v>
      </c>
      <c r="M164" s="109">
        <f t="shared" si="7"/>
        <v>0.05</v>
      </c>
      <c r="N164" s="256">
        <f t="shared" si="8"/>
        <v>4</v>
      </c>
    </row>
    <row r="165" spans="1:14" s="18" customFormat="1" ht="15.75" thickBot="1">
      <c r="A165" s="105" t="s">
        <v>52</v>
      </c>
      <c r="B165" s="106">
        <v>4</v>
      </c>
      <c r="C165" s="537" t="s">
        <v>11</v>
      </c>
      <c r="D165" s="539" t="s">
        <v>39</v>
      </c>
      <c r="E165" s="528" t="s">
        <v>135</v>
      </c>
      <c r="F165" s="395">
        <f>'Breakdown -Count'!F165/'Breakdown -Count'!K165</f>
        <v>0.22222222222222221</v>
      </c>
      <c r="G165" s="412">
        <f>'Breakdown -Count'!G165/'Breakdown -Count'!K165</f>
        <v>0.55555555555555558</v>
      </c>
      <c r="H165" s="395">
        <f>'Breakdown -Count'!H165/'Breakdown -Count'!K165</f>
        <v>0.22222222222222221</v>
      </c>
      <c r="I165" s="395">
        <f>'Breakdown -Count'!I165/'Breakdown -Count'!K165</f>
        <v>0</v>
      </c>
      <c r="J165" s="395">
        <f>'Breakdown -Count'!J165/'Breakdown -Count'!K165</f>
        <v>0</v>
      </c>
      <c r="K165" s="108">
        <f t="shared" si="6"/>
        <v>1</v>
      </c>
      <c r="L165" s="108">
        <v>20</v>
      </c>
      <c r="M165" s="109">
        <f t="shared" si="7"/>
        <v>0.05</v>
      </c>
      <c r="N165" s="256">
        <f t="shared" si="8"/>
        <v>4</v>
      </c>
    </row>
    <row r="166" spans="1:14" s="18" customFormat="1" ht="15.75" thickBot="1">
      <c r="A166" s="105" t="s">
        <v>52</v>
      </c>
      <c r="B166" s="106">
        <v>4</v>
      </c>
      <c r="C166" s="550" t="s">
        <v>12</v>
      </c>
      <c r="D166" s="555" t="s">
        <v>38</v>
      </c>
      <c r="E166" s="544" t="s">
        <v>138</v>
      </c>
      <c r="F166" s="395">
        <f>'Breakdown -Count'!F166/'Breakdown -Count'!K166</f>
        <v>0.22222222222222221</v>
      </c>
      <c r="G166" s="395">
        <f>'Breakdown -Count'!G166/'Breakdown -Count'!K166</f>
        <v>0.33333333333333331</v>
      </c>
      <c r="H166" s="420">
        <f>'Breakdown -Count'!H166/'Breakdown -Count'!K166</f>
        <v>0.44444444444444442</v>
      </c>
      <c r="I166" s="395">
        <f>'Breakdown -Count'!I166/'Breakdown -Count'!K166</f>
        <v>0</v>
      </c>
      <c r="J166" s="395">
        <f>'Breakdown -Count'!J166/'Breakdown -Count'!K166</f>
        <v>0</v>
      </c>
      <c r="K166" s="108">
        <f t="shared" si="6"/>
        <v>1</v>
      </c>
      <c r="L166" s="108">
        <v>20</v>
      </c>
      <c r="M166" s="109">
        <f t="shared" si="7"/>
        <v>0.05</v>
      </c>
      <c r="N166" s="256">
        <f t="shared" si="8"/>
        <v>3.7777777777777777</v>
      </c>
    </row>
    <row r="167" spans="1:14" s="18" customFormat="1" ht="15.75" thickBot="1">
      <c r="A167" s="105" t="s">
        <v>52</v>
      </c>
      <c r="B167" s="106">
        <v>4</v>
      </c>
      <c r="C167" s="537" t="s">
        <v>13</v>
      </c>
      <c r="D167" s="540" t="s">
        <v>40</v>
      </c>
      <c r="E167" s="528" t="s">
        <v>135</v>
      </c>
      <c r="F167" s="395">
        <f>'Breakdown -Count'!F167/'Breakdown -Count'!K167</f>
        <v>0.1111111111111111</v>
      </c>
      <c r="G167" s="412">
        <f>'Breakdown -Count'!G167/'Breakdown -Count'!K167</f>
        <v>0.55555555555555558</v>
      </c>
      <c r="H167" s="395">
        <f>'Breakdown -Count'!H167/'Breakdown -Count'!K167</f>
        <v>0.33333333333333331</v>
      </c>
      <c r="I167" s="395">
        <f>'Breakdown -Count'!I167/'Breakdown -Count'!K167</f>
        <v>0</v>
      </c>
      <c r="J167" s="395">
        <f>'Breakdown -Count'!J167/'Breakdown -Count'!K167</f>
        <v>0</v>
      </c>
      <c r="K167" s="108">
        <f t="shared" si="6"/>
        <v>1</v>
      </c>
      <c r="L167" s="108">
        <v>20</v>
      </c>
      <c r="M167" s="109">
        <f t="shared" si="7"/>
        <v>0.05</v>
      </c>
      <c r="N167" s="256">
        <f t="shared" si="8"/>
        <v>3.7777777777777777</v>
      </c>
    </row>
    <row r="168" spans="1:14" s="18" customFormat="1" ht="15.75" thickBot="1">
      <c r="A168" s="105" t="s">
        <v>52</v>
      </c>
      <c r="B168" s="106">
        <v>4</v>
      </c>
      <c r="C168" s="537" t="s">
        <v>15</v>
      </c>
      <c r="D168" s="539" t="s">
        <v>41</v>
      </c>
      <c r="E168" s="528" t="s">
        <v>134</v>
      </c>
      <c r="F168" s="395">
        <f>'Breakdown -Count'!F168/'Breakdown -Count'!K168</f>
        <v>0</v>
      </c>
      <c r="G168" s="412">
        <f>'Breakdown -Count'!G168/'Breakdown -Count'!K168</f>
        <v>0.44444444444444442</v>
      </c>
      <c r="H168" s="420">
        <f>'Breakdown -Count'!H168/'Breakdown -Count'!K168</f>
        <v>0.55555555555555558</v>
      </c>
      <c r="I168" s="395">
        <f>'Breakdown -Count'!I168/'Breakdown -Count'!K168</f>
        <v>0</v>
      </c>
      <c r="J168" s="395">
        <f>'Breakdown -Count'!J168/'Breakdown -Count'!K168</f>
        <v>0</v>
      </c>
      <c r="K168" s="108">
        <f t="shared" si="6"/>
        <v>1</v>
      </c>
      <c r="L168" s="108">
        <v>20</v>
      </c>
      <c r="M168" s="109">
        <f t="shared" si="7"/>
        <v>0.05</v>
      </c>
      <c r="N168" s="256">
        <f t="shared" si="8"/>
        <v>3.4444444444444446</v>
      </c>
    </row>
    <row r="169" spans="1:14" s="18" customFormat="1" ht="15.75" thickBot="1">
      <c r="A169" s="105" t="s">
        <v>52</v>
      </c>
      <c r="B169" s="106">
        <v>4</v>
      </c>
      <c r="C169" s="550" t="s">
        <v>16</v>
      </c>
      <c r="D169" s="551" t="s">
        <v>43</v>
      </c>
      <c r="E169" s="544" t="s">
        <v>136</v>
      </c>
      <c r="F169" s="395">
        <f>'Breakdown -Count'!F169/'Breakdown -Count'!K169</f>
        <v>0</v>
      </c>
      <c r="G169" s="395">
        <f>'Breakdown -Count'!G169/'Breakdown -Count'!K169</f>
        <v>0</v>
      </c>
      <c r="H169" s="420">
        <f>'Breakdown -Count'!H169/'Breakdown -Count'!K169</f>
        <v>0.66666666666666663</v>
      </c>
      <c r="I169" s="395">
        <f>'Breakdown -Count'!I169/'Breakdown -Count'!K169</f>
        <v>0</v>
      </c>
      <c r="J169" s="433">
        <f>'Breakdown -Count'!J169/'Breakdown -Count'!K169</f>
        <v>0.33333333333333331</v>
      </c>
      <c r="K169" s="108">
        <f t="shared" si="6"/>
        <v>1</v>
      </c>
      <c r="L169" s="108">
        <v>20</v>
      </c>
      <c r="M169" s="109">
        <f t="shared" si="7"/>
        <v>0.05</v>
      </c>
      <c r="N169" s="256">
        <f t="shared" si="8"/>
        <v>2.3333333333333335</v>
      </c>
    </row>
    <row r="170" spans="1:14" s="18" customFormat="1" ht="15.75" thickBot="1">
      <c r="A170" s="105" t="s">
        <v>52</v>
      </c>
      <c r="B170" s="106">
        <v>4</v>
      </c>
      <c r="C170" s="402" t="s">
        <v>17</v>
      </c>
      <c r="D170" s="405" t="s">
        <v>45</v>
      </c>
      <c r="E170" s="106" t="s">
        <v>139</v>
      </c>
      <c r="F170" s="395">
        <f>'Breakdown -Count'!F170/'Breakdown -Count'!K170</f>
        <v>0.55555555555555558</v>
      </c>
      <c r="G170" s="395">
        <f>'Breakdown -Count'!G170/'Breakdown -Count'!K170</f>
        <v>0</v>
      </c>
      <c r="H170" s="395">
        <f>'Breakdown -Count'!H170/'Breakdown -Count'!K170</f>
        <v>0.33333333333333331</v>
      </c>
      <c r="I170" s="395">
        <f>'Breakdown -Count'!I170/'Breakdown -Count'!K170</f>
        <v>0.1111111111111111</v>
      </c>
      <c r="J170" s="395">
        <f>'Breakdown -Count'!J170/'Breakdown -Count'!K170</f>
        <v>0</v>
      </c>
      <c r="K170" s="108">
        <f t="shared" si="6"/>
        <v>1</v>
      </c>
      <c r="L170" s="108">
        <v>20</v>
      </c>
      <c r="M170" s="109">
        <f t="shared" si="7"/>
        <v>0.05</v>
      </c>
      <c r="N170" s="256">
        <f t="shared" si="8"/>
        <v>4</v>
      </c>
    </row>
    <row r="171" spans="1:14" s="18" customFormat="1" ht="15.75" thickBot="1">
      <c r="A171" s="105" t="s">
        <v>52</v>
      </c>
      <c r="B171" s="396">
        <v>4</v>
      </c>
      <c r="C171" s="406" t="s">
        <v>18</v>
      </c>
      <c r="D171" s="407" t="s">
        <v>46</v>
      </c>
      <c r="E171" s="396" t="s">
        <v>135</v>
      </c>
      <c r="F171" s="397">
        <f>'Breakdown -Count'!F171/'Breakdown -Count'!K171</f>
        <v>0.66666666666666663</v>
      </c>
      <c r="G171" s="397">
        <f>'Breakdown -Count'!G171/'Breakdown -Count'!K171</f>
        <v>0</v>
      </c>
      <c r="H171" s="397">
        <f>'Breakdown -Count'!H171/'Breakdown -Count'!K171</f>
        <v>0.33333333333333331</v>
      </c>
      <c r="I171" s="397">
        <f>'Breakdown -Count'!I171/'Breakdown -Count'!K171</f>
        <v>0</v>
      </c>
      <c r="J171" s="397">
        <f>'Breakdown -Count'!J171/'Breakdown -Count'!K171</f>
        <v>0</v>
      </c>
      <c r="K171" s="398">
        <f t="shared" si="6"/>
        <v>1</v>
      </c>
      <c r="L171" s="398">
        <v>20</v>
      </c>
      <c r="M171" s="399">
        <f t="shared" si="7"/>
        <v>0.05</v>
      </c>
      <c r="N171" s="256">
        <f t="shared" si="8"/>
        <v>4.333333333333333</v>
      </c>
    </row>
    <row r="172" spans="1:14" s="18" customFormat="1" ht="18" thickBot="1">
      <c r="A172" s="99" t="s">
        <v>52</v>
      </c>
      <c r="B172" s="100">
        <v>5</v>
      </c>
      <c r="C172" s="547" t="s">
        <v>0</v>
      </c>
      <c r="D172" s="560" t="s">
        <v>32</v>
      </c>
      <c r="E172" s="547" t="s">
        <v>134</v>
      </c>
      <c r="F172" s="312">
        <f>'Breakdown -Count'!F172/'Breakdown -Count'!K172</f>
        <v>0</v>
      </c>
      <c r="G172" s="312">
        <f>'Breakdown -Count'!G172/'Breakdown -Count'!K172</f>
        <v>0</v>
      </c>
      <c r="H172" s="421">
        <f>'Breakdown -Count'!H172/'Breakdown -Count'!K172</f>
        <v>1</v>
      </c>
      <c r="I172" s="312">
        <f>'Breakdown -Count'!I172/'Breakdown -Count'!K172</f>
        <v>0</v>
      </c>
      <c r="J172" s="312">
        <f>'Breakdown -Count'!J172/'Breakdown -Count'!K172</f>
        <v>0</v>
      </c>
      <c r="K172" s="103">
        <f t="shared" si="6"/>
        <v>1</v>
      </c>
      <c r="L172" s="103">
        <v>9</v>
      </c>
      <c r="M172" s="104">
        <f t="shared" si="7"/>
        <v>0.1111111111111111</v>
      </c>
      <c r="N172" s="256">
        <f t="shared" si="8"/>
        <v>3</v>
      </c>
    </row>
    <row r="173" spans="1:14" s="18" customFormat="1" ht="18" thickBot="1">
      <c r="A173" s="105" t="s">
        <v>52</v>
      </c>
      <c r="B173" s="106">
        <v>5</v>
      </c>
      <c r="C173" s="544" t="s">
        <v>1</v>
      </c>
      <c r="D173" s="561" t="s">
        <v>34</v>
      </c>
      <c r="E173" s="544" t="s">
        <v>135</v>
      </c>
      <c r="F173" s="395">
        <f>'Breakdown -Count'!F173/'Breakdown -Count'!K173</f>
        <v>0.5</v>
      </c>
      <c r="G173" s="395">
        <f>'Breakdown -Count'!G173/'Breakdown -Count'!K173</f>
        <v>0</v>
      </c>
      <c r="H173" s="420">
        <f>'Breakdown -Count'!H173/'Breakdown -Count'!K173</f>
        <v>0.5</v>
      </c>
      <c r="I173" s="395">
        <f>'Breakdown -Count'!I173/'Breakdown -Count'!K173</f>
        <v>0</v>
      </c>
      <c r="J173" s="395">
        <f>'Breakdown -Count'!J173/'Breakdown -Count'!K173</f>
        <v>0</v>
      </c>
      <c r="K173" s="108">
        <f t="shared" si="6"/>
        <v>1</v>
      </c>
      <c r="L173" s="108">
        <v>9</v>
      </c>
      <c r="M173" s="109">
        <f t="shared" si="7"/>
        <v>0.1111111111111111</v>
      </c>
      <c r="N173" s="256">
        <f t="shared" si="8"/>
        <v>4</v>
      </c>
    </row>
    <row r="174" spans="1:14" s="18" customFormat="1" ht="18" thickBot="1">
      <c r="A174" s="105" t="s">
        <v>52</v>
      </c>
      <c r="B174" s="106">
        <v>5</v>
      </c>
      <c r="C174" s="544" t="s">
        <v>6</v>
      </c>
      <c r="D174" s="561" t="s">
        <v>33</v>
      </c>
      <c r="E174" s="544" t="s">
        <v>136</v>
      </c>
      <c r="F174" s="395">
        <f>'Breakdown -Count'!F174/'Breakdown -Count'!K174</f>
        <v>0.5</v>
      </c>
      <c r="G174" s="395">
        <f>'Breakdown -Count'!G174/'Breakdown -Count'!K174</f>
        <v>0</v>
      </c>
      <c r="H174" s="420">
        <f>'Breakdown -Count'!H174/'Breakdown -Count'!K174</f>
        <v>0.5</v>
      </c>
      <c r="I174" s="395">
        <f>'Breakdown -Count'!I174/'Breakdown -Count'!K174</f>
        <v>0</v>
      </c>
      <c r="J174" s="395">
        <f>'Breakdown -Count'!J174/'Breakdown -Count'!K174</f>
        <v>0</v>
      </c>
      <c r="K174" s="108">
        <f t="shared" si="6"/>
        <v>1</v>
      </c>
      <c r="L174" s="108">
        <v>9</v>
      </c>
      <c r="M174" s="109">
        <f t="shared" si="7"/>
        <v>0.1111111111111111</v>
      </c>
      <c r="N174" s="256">
        <f t="shared" si="8"/>
        <v>4</v>
      </c>
    </row>
    <row r="175" spans="1:14" s="18" customFormat="1" ht="15.75" thickBot="1">
      <c r="A175" s="105" t="s">
        <v>52</v>
      </c>
      <c r="B175" s="106">
        <v>5</v>
      </c>
      <c r="C175" s="528" t="s">
        <v>7</v>
      </c>
      <c r="D175" s="531" t="s">
        <v>35</v>
      </c>
      <c r="E175" s="528" t="s">
        <v>136</v>
      </c>
      <c r="F175" s="395">
        <f>'Breakdown -Count'!F175/'Breakdown -Count'!K175</f>
        <v>0</v>
      </c>
      <c r="G175" s="412">
        <f>'Breakdown -Count'!G175/'Breakdown -Count'!K175</f>
        <v>0.5</v>
      </c>
      <c r="H175" s="420">
        <f>'Breakdown -Count'!H175/'Breakdown -Count'!K175</f>
        <v>0.5</v>
      </c>
      <c r="I175" s="395">
        <f>'Breakdown -Count'!I175/'Breakdown -Count'!K175</f>
        <v>0</v>
      </c>
      <c r="J175" s="395">
        <f>'Breakdown -Count'!J175/'Breakdown -Count'!K175</f>
        <v>0</v>
      </c>
      <c r="K175" s="108">
        <f t="shared" si="6"/>
        <v>1</v>
      </c>
      <c r="L175" s="108">
        <v>9</v>
      </c>
      <c r="M175" s="109">
        <f t="shared" si="7"/>
        <v>0.1111111111111111</v>
      </c>
      <c r="N175" s="256">
        <f t="shared" si="8"/>
        <v>3.5</v>
      </c>
    </row>
    <row r="176" spans="1:14" s="18" customFormat="1" ht="15.75" thickBot="1">
      <c r="A176" s="408" t="s">
        <v>52</v>
      </c>
      <c r="B176" s="106">
        <v>5</v>
      </c>
      <c r="C176" s="528" t="s">
        <v>8</v>
      </c>
      <c r="D176" s="532" t="s">
        <v>36</v>
      </c>
      <c r="E176" s="528" t="s">
        <v>135</v>
      </c>
      <c r="F176" s="395">
        <f>'Breakdown -Count'!F176/'Breakdown -Count'!K176</f>
        <v>0</v>
      </c>
      <c r="G176" s="412">
        <f>'Breakdown -Count'!G176/'Breakdown -Count'!K176</f>
        <v>0.5</v>
      </c>
      <c r="H176" s="420">
        <f>'Breakdown -Count'!H176/'Breakdown -Count'!K176</f>
        <v>0.5</v>
      </c>
      <c r="I176" s="395">
        <f>'Breakdown -Count'!I176/'Breakdown -Count'!K176</f>
        <v>0</v>
      </c>
      <c r="J176" s="395">
        <f>'Breakdown -Count'!J176/'Breakdown -Count'!K176</f>
        <v>0</v>
      </c>
      <c r="K176" s="108">
        <f t="shared" si="6"/>
        <v>1</v>
      </c>
      <c r="L176" s="108">
        <v>9</v>
      </c>
      <c r="M176" s="109">
        <f t="shared" si="7"/>
        <v>0.1111111111111111</v>
      </c>
      <c r="N176" s="256">
        <f t="shared" si="8"/>
        <v>3.5</v>
      </c>
    </row>
    <row r="177" spans="1:14" s="18" customFormat="1" ht="30.75" thickBot="1">
      <c r="A177" s="102" t="s">
        <v>52</v>
      </c>
      <c r="B177" s="106">
        <v>5</v>
      </c>
      <c r="C177" s="528" t="s">
        <v>9</v>
      </c>
      <c r="D177" s="532" t="s">
        <v>44</v>
      </c>
      <c r="E177" s="528" t="s">
        <v>137</v>
      </c>
      <c r="F177" s="395">
        <f>'Breakdown -Count'!F177/'Breakdown -Count'!K177</f>
        <v>0</v>
      </c>
      <c r="G177" s="412">
        <f>'Breakdown -Count'!G177/'Breakdown -Count'!K177</f>
        <v>0.5</v>
      </c>
      <c r="H177" s="420">
        <f>'Breakdown -Count'!H177/'Breakdown -Count'!K177</f>
        <v>0.5</v>
      </c>
      <c r="I177" s="395">
        <f>'Breakdown -Count'!I177/'Breakdown -Count'!K177</f>
        <v>0</v>
      </c>
      <c r="J177" s="395">
        <f>'Breakdown -Count'!J177/'Breakdown -Count'!K177</f>
        <v>0</v>
      </c>
      <c r="K177" s="108">
        <f t="shared" si="6"/>
        <v>1</v>
      </c>
      <c r="L177" s="108">
        <v>9</v>
      </c>
      <c r="M177" s="109">
        <f t="shared" si="7"/>
        <v>0.1111111111111111</v>
      </c>
      <c r="N177" s="256">
        <f t="shared" si="8"/>
        <v>3.5</v>
      </c>
    </row>
    <row r="178" spans="1:14" s="18" customFormat="1" ht="30.75" thickBot="1">
      <c r="A178" s="112" t="s">
        <v>52</v>
      </c>
      <c r="B178" s="106">
        <v>5</v>
      </c>
      <c r="C178" s="528" t="s">
        <v>10</v>
      </c>
      <c r="D178" s="532" t="s">
        <v>37</v>
      </c>
      <c r="E178" s="528" t="s">
        <v>137</v>
      </c>
      <c r="F178" s="395">
        <f>'Breakdown -Count'!F178/'Breakdown -Count'!K178</f>
        <v>0</v>
      </c>
      <c r="G178" s="412">
        <f>'Breakdown -Count'!G178/'Breakdown -Count'!K178</f>
        <v>0.5</v>
      </c>
      <c r="H178" s="420">
        <f>'Breakdown -Count'!H178/'Breakdown -Count'!K178</f>
        <v>0.5</v>
      </c>
      <c r="I178" s="395">
        <f>'Breakdown -Count'!I178/'Breakdown -Count'!K178</f>
        <v>0</v>
      </c>
      <c r="J178" s="395">
        <f>'Breakdown -Count'!J178/'Breakdown -Count'!K178</f>
        <v>0</v>
      </c>
      <c r="K178" s="108">
        <f t="shared" si="6"/>
        <v>1</v>
      </c>
      <c r="L178" s="108">
        <v>9</v>
      </c>
      <c r="M178" s="109">
        <f t="shared" si="7"/>
        <v>0.1111111111111111</v>
      </c>
      <c r="N178" s="256">
        <f t="shared" si="8"/>
        <v>3.5</v>
      </c>
    </row>
    <row r="179" spans="1:14" s="18" customFormat="1" ht="15.75" thickBot="1">
      <c r="A179" s="105" t="s">
        <v>52</v>
      </c>
      <c r="B179" s="106">
        <v>5</v>
      </c>
      <c r="C179" s="528" t="s">
        <v>11</v>
      </c>
      <c r="D179" s="531" t="s">
        <v>39</v>
      </c>
      <c r="E179" s="528" t="s">
        <v>135</v>
      </c>
      <c r="F179" s="395">
        <f>'Breakdown -Count'!F179/'Breakdown -Count'!K179</f>
        <v>0</v>
      </c>
      <c r="G179" s="412">
        <f>'Breakdown -Count'!G179/'Breakdown -Count'!K179</f>
        <v>0.5</v>
      </c>
      <c r="H179" s="420">
        <f>'Breakdown -Count'!H179/'Breakdown -Count'!K179</f>
        <v>0.5</v>
      </c>
      <c r="I179" s="395">
        <f>'Breakdown -Count'!I179/'Breakdown -Count'!K179</f>
        <v>0</v>
      </c>
      <c r="J179" s="395">
        <f>'Breakdown -Count'!J179/'Breakdown -Count'!K179</f>
        <v>0</v>
      </c>
      <c r="K179" s="108">
        <f t="shared" si="6"/>
        <v>1</v>
      </c>
      <c r="L179" s="108">
        <v>9</v>
      </c>
      <c r="M179" s="109">
        <f t="shared" si="7"/>
        <v>0.1111111111111111</v>
      </c>
      <c r="N179" s="256">
        <f t="shared" si="8"/>
        <v>3.5</v>
      </c>
    </row>
    <row r="180" spans="1:14" s="18" customFormat="1" ht="15.75" thickBot="1">
      <c r="A180" s="105" t="s">
        <v>52</v>
      </c>
      <c r="B180" s="106">
        <v>5</v>
      </c>
      <c r="C180" s="528" t="s">
        <v>12</v>
      </c>
      <c r="D180" s="531" t="s">
        <v>38</v>
      </c>
      <c r="E180" s="528" t="s">
        <v>138</v>
      </c>
      <c r="F180" s="395">
        <f>'Breakdown -Count'!F180/'Breakdown -Count'!K180</f>
        <v>0</v>
      </c>
      <c r="G180" s="412">
        <f>'Breakdown -Count'!G180/'Breakdown -Count'!K180</f>
        <v>0.5</v>
      </c>
      <c r="H180" s="420">
        <f>'Breakdown -Count'!H180/'Breakdown -Count'!K180</f>
        <v>0.5</v>
      </c>
      <c r="I180" s="395">
        <f>'Breakdown -Count'!I180/'Breakdown -Count'!K180</f>
        <v>0</v>
      </c>
      <c r="J180" s="395">
        <f>'Breakdown -Count'!J180/'Breakdown -Count'!K180</f>
        <v>0</v>
      </c>
      <c r="K180" s="108">
        <f t="shared" si="6"/>
        <v>1</v>
      </c>
      <c r="L180" s="108">
        <v>9</v>
      </c>
      <c r="M180" s="109">
        <f t="shared" si="7"/>
        <v>0.1111111111111111</v>
      </c>
      <c r="N180" s="256">
        <f t="shared" si="8"/>
        <v>3.5</v>
      </c>
    </row>
    <row r="181" spans="1:14" s="18" customFormat="1" ht="15.75" thickBot="1">
      <c r="A181" s="105" t="s">
        <v>52</v>
      </c>
      <c r="B181" s="106">
        <v>5</v>
      </c>
      <c r="C181" s="528" t="s">
        <v>13</v>
      </c>
      <c r="D181" s="532" t="s">
        <v>40</v>
      </c>
      <c r="E181" s="528" t="s">
        <v>135</v>
      </c>
      <c r="F181" s="395">
        <f>'Breakdown -Count'!F181/'Breakdown -Count'!K181</f>
        <v>0</v>
      </c>
      <c r="G181" s="412">
        <f>'Breakdown -Count'!G181/'Breakdown -Count'!K181</f>
        <v>0.5</v>
      </c>
      <c r="H181" s="420">
        <f>'Breakdown -Count'!H181/'Breakdown -Count'!K181</f>
        <v>0.5</v>
      </c>
      <c r="I181" s="395">
        <f>'Breakdown -Count'!I181/'Breakdown -Count'!K181</f>
        <v>0</v>
      </c>
      <c r="J181" s="395">
        <f>'Breakdown -Count'!J181/'Breakdown -Count'!K181</f>
        <v>0</v>
      </c>
      <c r="K181" s="108">
        <f t="shared" si="6"/>
        <v>1</v>
      </c>
      <c r="L181" s="108">
        <v>9</v>
      </c>
      <c r="M181" s="109">
        <f t="shared" si="7"/>
        <v>0.1111111111111111</v>
      </c>
      <c r="N181" s="256">
        <f t="shared" si="8"/>
        <v>3.5</v>
      </c>
    </row>
    <row r="182" spans="1:14" s="18" customFormat="1" ht="15.75" thickBot="1">
      <c r="A182" s="105" t="s">
        <v>52</v>
      </c>
      <c r="B182" s="106">
        <v>5</v>
      </c>
      <c r="C182" s="528" t="s">
        <v>15</v>
      </c>
      <c r="D182" s="531" t="s">
        <v>41</v>
      </c>
      <c r="E182" s="528" t="s">
        <v>134</v>
      </c>
      <c r="F182" s="395">
        <f>'Breakdown -Count'!F182/'Breakdown -Count'!K182</f>
        <v>0</v>
      </c>
      <c r="G182" s="412">
        <f>'Breakdown -Count'!G182/'Breakdown -Count'!K182</f>
        <v>0.5</v>
      </c>
      <c r="H182" s="420">
        <f>'Breakdown -Count'!H182/'Breakdown -Count'!K182</f>
        <v>0.5</v>
      </c>
      <c r="I182" s="395">
        <f>'Breakdown -Count'!I182/'Breakdown -Count'!K182</f>
        <v>0</v>
      </c>
      <c r="J182" s="395">
        <f>'Breakdown -Count'!J182/'Breakdown -Count'!K182</f>
        <v>0</v>
      </c>
      <c r="K182" s="108">
        <f t="shared" si="6"/>
        <v>1</v>
      </c>
      <c r="L182" s="108">
        <v>9</v>
      </c>
      <c r="M182" s="109">
        <f t="shared" si="7"/>
        <v>0.1111111111111111</v>
      </c>
      <c r="N182" s="256">
        <f t="shared" si="8"/>
        <v>3.5</v>
      </c>
    </row>
    <row r="183" spans="1:14" s="18" customFormat="1" ht="15.75" thickBot="1">
      <c r="A183" s="105" t="s">
        <v>52</v>
      </c>
      <c r="B183" s="106">
        <v>5</v>
      </c>
      <c r="C183" s="528" t="s">
        <v>16</v>
      </c>
      <c r="D183" s="532" t="s">
        <v>43</v>
      </c>
      <c r="E183" s="528" t="s">
        <v>136</v>
      </c>
      <c r="F183" s="395">
        <f>'Breakdown -Count'!F183/'Breakdown -Count'!K183</f>
        <v>0</v>
      </c>
      <c r="G183" s="412">
        <f>'Breakdown -Count'!G183/'Breakdown -Count'!K183</f>
        <v>0.5</v>
      </c>
      <c r="H183" s="420">
        <f>'Breakdown -Count'!H183/'Breakdown -Count'!K183</f>
        <v>0.5</v>
      </c>
      <c r="I183" s="395">
        <f>'Breakdown -Count'!I183/'Breakdown -Count'!K183</f>
        <v>0</v>
      </c>
      <c r="J183" s="395">
        <f>'Breakdown -Count'!J183/'Breakdown -Count'!K183</f>
        <v>0</v>
      </c>
      <c r="K183" s="108">
        <f t="shared" si="6"/>
        <v>1</v>
      </c>
      <c r="L183" s="108">
        <v>9</v>
      </c>
      <c r="M183" s="109">
        <f t="shared" si="7"/>
        <v>0.1111111111111111</v>
      </c>
      <c r="N183" s="256">
        <f t="shared" si="8"/>
        <v>3.5</v>
      </c>
    </row>
    <row r="184" spans="1:14" s="18" customFormat="1" ht="15.75" thickBot="1">
      <c r="A184" s="105" t="s">
        <v>52</v>
      </c>
      <c r="B184" s="106">
        <v>5</v>
      </c>
      <c r="C184" s="544" t="s">
        <v>17</v>
      </c>
      <c r="D184" s="549" t="s">
        <v>45</v>
      </c>
      <c r="E184" s="544" t="s">
        <v>139</v>
      </c>
      <c r="F184" s="395">
        <f>'Breakdown -Count'!F184/'Breakdown -Count'!K184</f>
        <v>0.5</v>
      </c>
      <c r="G184" s="395">
        <f>'Breakdown -Count'!G184/'Breakdown -Count'!K184</f>
        <v>0</v>
      </c>
      <c r="H184" s="420">
        <f>'Breakdown -Count'!H184/'Breakdown -Count'!K184</f>
        <v>0.5</v>
      </c>
      <c r="I184" s="395">
        <f>'Breakdown -Count'!I184/'Breakdown -Count'!K184</f>
        <v>0</v>
      </c>
      <c r="J184" s="395">
        <f>'Breakdown -Count'!J184/'Breakdown -Count'!K184</f>
        <v>0</v>
      </c>
      <c r="K184" s="108">
        <f t="shared" si="6"/>
        <v>1</v>
      </c>
      <c r="L184" s="108">
        <v>9</v>
      </c>
      <c r="M184" s="109">
        <f t="shared" si="7"/>
        <v>0.1111111111111111</v>
      </c>
      <c r="N184" s="256">
        <f t="shared" si="8"/>
        <v>4</v>
      </c>
    </row>
    <row r="185" spans="1:14" s="18" customFormat="1" ht="15.75" thickBot="1">
      <c r="A185" s="323" t="s">
        <v>52</v>
      </c>
      <c r="B185" s="396">
        <v>5</v>
      </c>
      <c r="C185" s="554" t="s">
        <v>18</v>
      </c>
      <c r="D185" s="562" t="s">
        <v>46</v>
      </c>
      <c r="E185" s="554" t="s">
        <v>135</v>
      </c>
      <c r="F185" s="397">
        <f>'Breakdown -Count'!F185/'Breakdown -Count'!K185</f>
        <v>0.5</v>
      </c>
      <c r="G185" s="397">
        <f>'Breakdown -Count'!G185/'Breakdown -Count'!K185</f>
        <v>0</v>
      </c>
      <c r="H185" s="422">
        <f>'Breakdown -Count'!H185/'Breakdown -Count'!K185</f>
        <v>0.5</v>
      </c>
      <c r="I185" s="397">
        <f>'Breakdown -Count'!I185/'Breakdown -Count'!K185</f>
        <v>0</v>
      </c>
      <c r="J185" s="397">
        <f>'Breakdown -Count'!J185/'Breakdown -Count'!K185</f>
        <v>0</v>
      </c>
      <c r="K185" s="398">
        <f t="shared" si="6"/>
        <v>1</v>
      </c>
      <c r="L185" s="398">
        <v>9</v>
      </c>
      <c r="M185" s="399">
        <f t="shared" si="7"/>
        <v>0.1111111111111111</v>
      </c>
      <c r="N185" s="256">
        <f t="shared" si="8"/>
        <v>4</v>
      </c>
    </row>
    <row r="186" spans="1:14" s="18" customFormat="1" ht="18" thickBot="1">
      <c r="A186" s="99" t="s">
        <v>52</v>
      </c>
      <c r="B186" s="100">
        <v>6</v>
      </c>
      <c r="C186" s="527" t="s">
        <v>0</v>
      </c>
      <c r="D186" s="534" t="s">
        <v>32</v>
      </c>
      <c r="E186" s="527" t="s">
        <v>134</v>
      </c>
      <c r="F186" s="312">
        <f>'Breakdown -Count'!F186/'Breakdown -Count'!K186</f>
        <v>0</v>
      </c>
      <c r="G186" s="413">
        <f>'Breakdown -Count'!G186/'Breakdown -Count'!K186</f>
        <v>0.625</v>
      </c>
      <c r="H186" s="312">
        <f>'Breakdown -Count'!H186/'Breakdown -Count'!K186</f>
        <v>0.25</v>
      </c>
      <c r="I186" s="312">
        <f>'Breakdown -Count'!I186/'Breakdown -Count'!K186</f>
        <v>0.125</v>
      </c>
      <c r="J186" s="312">
        <f>'Breakdown -Count'!J186/'Breakdown -Count'!K186</f>
        <v>0</v>
      </c>
      <c r="K186" s="115">
        <f t="shared" si="6"/>
        <v>1</v>
      </c>
      <c r="L186" s="103">
        <v>31</v>
      </c>
      <c r="M186" s="104">
        <f t="shared" si="7"/>
        <v>3.2258064516129031E-2</v>
      </c>
      <c r="N186" s="256">
        <f t="shared" si="8"/>
        <v>3.5</v>
      </c>
    </row>
    <row r="187" spans="1:14" s="18" customFormat="1" ht="18" thickBot="1">
      <c r="A187" s="105" t="s">
        <v>52</v>
      </c>
      <c r="B187" s="106">
        <v>6</v>
      </c>
      <c r="C187" s="528" t="s">
        <v>1</v>
      </c>
      <c r="D187" s="530" t="s">
        <v>34</v>
      </c>
      <c r="E187" s="528" t="s">
        <v>135</v>
      </c>
      <c r="F187" s="395">
        <f>'Breakdown -Count'!F187/'Breakdown -Count'!K187</f>
        <v>7.6923076923076927E-2</v>
      </c>
      <c r="G187" s="412">
        <f>'Breakdown -Count'!G187/'Breakdown -Count'!K187</f>
        <v>0.61538461538461542</v>
      </c>
      <c r="H187" s="395">
        <f>'Breakdown -Count'!H187/'Breakdown -Count'!K187</f>
        <v>0.15384615384615385</v>
      </c>
      <c r="I187" s="395">
        <f>'Breakdown -Count'!I187/'Breakdown -Count'!K187</f>
        <v>7.6923076923076927E-2</v>
      </c>
      <c r="J187" s="395">
        <f>'Breakdown -Count'!J187/'Breakdown -Count'!K187</f>
        <v>7.6923076923076927E-2</v>
      </c>
      <c r="K187" s="108">
        <f t="shared" si="6"/>
        <v>1</v>
      </c>
      <c r="L187" s="108">
        <v>31</v>
      </c>
      <c r="M187" s="109">
        <f t="shared" si="7"/>
        <v>3.2258064516129031E-2</v>
      </c>
      <c r="N187" s="256">
        <f t="shared" si="8"/>
        <v>3.5384615384615388</v>
      </c>
    </row>
    <row r="188" spans="1:14" s="18" customFormat="1" ht="18" thickBot="1">
      <c r="A188" s="105" t="s">
        <v>52</v>
      </c>
      <c r="B188" s="106">
        <v>6</v>
      </c>
      <c r="C188" s="528" t="s">
        <v>6</v>
      </c>
      <c r="D188" s="530" t="s">
        <v>33</v>
      </c>
      <c r="E188" s="528" t="s">
        <v>136</v>
      </c>
      <c r="F188" s="395">
        <f>'Breakdown -Count'!F188/'Breakdown -Count'!K188</f>
        <v>7.6923076923076927E-2</v>
      </c>
      <c r="G188" s="412">
        <f>'Breakdown -Count'!G188/'Breakdown -Count'!K188</f>
        <v>0.76923076923076927</v>
      </c>
      <c r="H188" s="395">
        <f>'Breakdown -Count'!H188/'Breakdown -Count'!K188</f>
        <v>7.6923076923076927E-2</v>
      </c>
      <c r="I188" s="395">
        <f>'Breakdown -Count'!I188/'Breakdown -Count'!K188</f>
        <v>7.6923076923076927E-2</v>
      </c>
      <c r="J188" s="395">
        <f>'Breakdown -Count'!J188/'Breakdown -Count'!K188</f>
        <v>0</v>
      </c>
      <c r="K188" s="108">
        <f t="shared" si="6"/>
        <v>1</v>
      </c>
      <c r="L188" s="108">
        <v>31</v>
      </c>
      <c r="M188" s="109">
        <f t="shared" si="7"/>
        <v>3.2258064516129031E-2</v>
      </c>
      <c r="N188" s="256">
        <f t="shared" si="8"/>
        <v>3.8461538461538463</v>
      </c>
    </row>
    <row r="189" spans="1:14" s="18" customFormat="1" ht="15.75" thickBot="1">
      <c r="A189" s="105" t="s">
        <v>52</v>
      </c>
      <c r="B189" s="106">
        <v>6</v>
      </c>
      <c r="C189" s="528" t="s">
        <v>7</v>
      </c>
      <c r="D189" s="531" t="s">
        <v>35</v>
      </c>
      <c r="E189" s="528" t="s">
        <v>136</v>
      </c>
      <c r="F189" s="395">
        <f>'Breakdown -Count'!F189/'Breakdown -Count'!K189</f>
        <v>0.23076923076923078</v>
      </c>
      <c r="G189" s="412">
        <f>'Breakdown -Count'!G189/'Breakdown -Count'!K189</f>
        <v>0.53846153846153844</v>
      </c>
      <c r="H189" s="395">
        <f>'Breakdown -Count'!H189/'Breakdown -Count'!K189</f>
        <v>0.15384615384615385</v>
      </c>
      <c r="I189" s="395">
        <f>'Breakdown -Count'!I189/'Breakdown -Count'!K189</f>
        <v>0</v>
      </c>
      <c r="J189" s="395">
        <f>'Breakdown -Count'!J189/'Breakdown -Count'!K189</f>
        <v>7.6923076923076927E-2</v>
      </c>
      <c r="K189" s="108">
        <f t="shared" si="6"/>
        <v>1</v>
      </c>
      <c r="L189" s="108">
        <v>31</v>
      </c>
      <c r="M189" s="109">
        <f t="shared" si="7"/>
        <v>3.2258064516129031E-2</v>
      </c>
      <c r="N189" s="256">
        <f t="shared" si="8"/>
        <v>3.8461538461538463</v>
      </c>
    </row>
    <row r="190" spans="1:14" s="18" customFormat="1" ht="15.75" thickBot="1">
      <c r="A190" s="408" t="s">
        <v>52</v>
      </c>
      <c r="B190" s="106">
        <v>6</v>
      </c>
      <c r="C190" s="528" t="s">
        <v>8</v>
      </c>
      <c r="D190" s="532" t="s">
        <v>36</v>
      </c>
      <c r="E190" s="528" t="s">
        <v>135</v>
      </c>
      <c r="F190" s="395">
        <f>'Breakdown -Count'!F190/'Breakdown -Count'!K190</f>
        <v>7.6923076923076927E-2</v>
      </c>
      <c r="G190" s="412">
        <f>'Breakdown -Count'!G190/'Breakdown -Count'!K190</f>
        <v>0.61538461538461542</v>
      </c>
      <c r="H190" s="395">
        <f>'Breakdown -Count'!H190/'Breakdown -Count'!K190</f>
        <v>0.23076923076923078</v>
      </c>
      <c r="I190" s="395">
        <f>'Breakdown -Count'!I190/'Breakdown -Count'!K190</f>
        <v>7.6923076923076927E-2</v>
      </c>
      <c r="J190" s="395">
        <f>'Breakdown -Count'!J190/'Breakdown -Count'!K190</f>
        <v>0</v>
      </c>
      <c r="K190" s="108">
        <f t="shared" si="6"/>
        <v>1</v>
      </c>
      <c r="L190" s="108">
        <v>31</v>
      </c>
      <c r="M190" s="109">
        <f t="shared" si="7"/>
        <v>3.2258064516129031E-2</v>
      </c>
      <c r="N190" s="256">
        <f t="shared" si="8"/>
        <v>3.6923076923076921</v>
      </c>
    </row>
    <row r="191" spans="1:14" s="18" customFormat="1" ht="30.75" thickBot="1">
      <c r="A191" s="102" t="s">
        <v>52</v>
      </c>
      <c r="B191" s="106">
        <v>6</v>
      </c>
      <c r="C191" s="528" t="s">
        <v>9</v>
      </c>
      <c r="D191" s="532" t="s">
        <v>44</v>
      </c>
      <c r="E191" s="528" t="s">
        <v>137</v>
      </c>
      <c r="F191" s="395">
        <f>'Breakdown -Count'!F191/'Breakdown -Count'!K191</f>
        <v>0.23076923076923078</v>
      </c>
      <c r="G191" s="412">
        <f>'Breakdown -Count'!G191/'Breakdown -Count'!K191</f>
        <v>0.69230769230769229</v>
      </c>
      <c r="H191" s="395">
        <f>'Breakdown -Count'!H191/'Breakdown -Count'!K191</f>
        <v>7.6923076923076927E-2</v>
      </c>
      <c r="I191" s="395">
        <f>'Breakdown -Count'!I191/'Breakdown -Count'!K191</f>
        <v>0</v>
      </c>
      <c r="J191" s="395">
        <f>'Breakdown -Count'!J191/'Breakdown -Count'!K191</f>
        <v>0</v>
      </c>
      <c r="K191" s="108">
        <f t="shared" si="6"/>
        <v>1</v>
      </c>
      <c r="L191" s="108">
        <v>31</v>
      </c>
      <c r="M191" s="109">
        <f t="shared" si="7"/>
        <v>3.2258064516129031E-2</v>
      </c>
      <c r="N191" s="256">
        <f t="shared" si="8"/>
        <v>4.1538461538461542</v>
      </c>
    </row>
    <row r="192" spans="1:14" s="18" customFormat="1" ht="30.75" thickBot="1">
      <c r="A192" s="112" t="s">
        <v>52</v>
      </c>
      <c r="B192" s="106">
        <v>6</v>
      </c>
      <c r="C192" s="528" t="s">
        <v>10</v>
      </c>
      <c r="D192" s="532" t="s">
        <v>37</v>
      </c>
      <c r="E192" s="528" t="s">
        <v>137</v>
      </c>
      <c r="F192" s="395">
        <f>'Breakdown -Count'!F192/'Breakdown -Count'!K192</f>
        <v>0.23076923076923078</v>
      </c>
      <c r="G192" s="412">
        <f>'Breakdown -Count'!G192/'Breakdown -Count'!K192</f>
        <v>0.61538461538461542</v>
      </c>
      <c r="H192" s="395">
        <f>'Breakdown -Count'!H192/'Breakdown -Count'!K192</f>
        <v>0.15384615384615385</v>
      </c>
      <c r="I192" s="395">
        <f>'Breakdown -Count'!I192/'Breakdown -Count'!K192</f>
        <v>0</v>
      </c>
      <c r="J192" s="395">
        <f>'Breakdown -Count'!J192/'Breakdown -Count'!K192</f>
        <v>0</v>
      </c>
      <c r="K192" s="108">
        <f t="shared" si="6"/>
        <v>1</v>
      </c>
      <c r="L192" s="108">
        <v>31</v>
      </c>
      <c r="M192" s="109">
        <f t="shared" si="7"/>
        <v>3.2258064516129031E-2</v>
      </c>
      <c r="N192" s="256">
        <f t="shared" si="8"/>
        <v>4.0769230769230775</v>
      </c>
    </row>
    <row r="193" spans="1:14" s="18" customFormat="1" ht="15.75" thickBot="1">
      <c r="A193" s="105" t="s">
        <v>52</v>
      </c>
      <c r="B193" s="106">
        <v>6</v>
      </c>
      <c r="C193" s="528" t="s">
        <v>11</v>
      </c>
      <c r="D193" s="531" t="s">
        <v>39</v>
      </c>
      <c r="E193" s="528" t="s">
        <v>135</v>
      </c>
      <c r="F193" s="395">
        <f>'Breakdown -Count'!F193/'Breakdown -Count'!K193</f>
        <v>0.15384615384615385</v>
      </c>
      <c r="G193" s="412">
        <f>'Breakdown -Count'!G193/'Breakdown -Count'!K193</f>
        <v>0.61538461538461542</v>
      </c>
      <c r="H193" s="395">
        <f>'Breakdown -Count'!H193/'Breakdown -Count'!K193</f>
        <v>0.15384615384615385</v>
      </c>
      <c r="I193" s="395">
        <f>'Breakdown -Count'!I193/'Breakdown -Count'!K193</f>
        <v>0</v>
      </c>
      <c r="J193" s="395">
        <f>'Breakdown -Count'!J193/'Breakdown -Count'!K193</f>
        <v>7.6923076923076927E-2</v>
      </c>
      <c r="K193" s="108">
        <f t="shared" si="6"/>
        <v>1</v>
      </c>
      <c r="L193" s="108">
        <v>31</v>
      </c>
      <c r="M193" s="109">
        <f t="shared" si="7"/>
        <v>3.2258064516129031E-2</v>
      </c>
      <c r="N193" s="256">
        <f t="shared" si="8"/>
        <v>3.7692307692307696</v>
      </c>
    </row>
    <row r="194" spans="1:14" s="18" customFormat="1" ht="15.75" thickBot="1">
      <c r="A194" s="105" t="s">
        <v>52</v>
      </c>
      <c r="B194" s="106">
        <v>6</v>
      </c>
      <c r="C194" s="528" t="s">
        <v>12</v>
      </c>
      <c r="D194" s="531" t="s">
        <v>38</v>
      </c>
      <c r="E194" s="528" t="s">
        <v>138</v>
      </c>
      <c r="F194" s="395">
        <f>'Breakdown -Count'!F194/'Breakdown -Count'!K194</f>
        <v>0.15384615384615385</v>
      </c>
      <c r="G194" s="412">
        <f>'Breakdown -Count'!G194/'Breakdown -Count'!K194</f>
        <v>0.46153846153846156</v>
      </c>
      <c r="H194" s="395">
        <f>'Breakdown -Count'!H194/'Breakdown -Count'!K194</f>
        <v>0.38461538461538464</v>
      </c>
      <c r="I194" s="395">
        <f>'Breakdown -Count'!I194/'Breakdown -Count'!K194</f>
        <v>0</v>
      </c>
      <c r="J194" s="395">
        <f>'Breakdown -Count'!J194/'Breakdown -Count'!K194</f>
        <v>0</v>
      </c>
      <c r="K194" s="108">
        <f t="shared" si="6"/>
        <v>1</v>
      </c>
      <c r="L194" s="108">
        <v>31</v>
      </c>
      <c r="M194" s="109">
        <f t="shared" si="7"/>
        <v>3.2258064516129031E-2</v>
      </c>
      <c r="N194" s="256">
        <f t="shared" si="8"/>
        <v>3.7692307692307692</v>
      </c>
    </row>
    <row r="195" spans="1:14" s="18" customFormat="1" ht="15.75" thickBot="1">
      <c r="A195" s="105" t="s">
        <v>52</v>
      </c>
      <c r="B195" s="106">
        <v>6</v>
      </c>
      <c r="C195" s="528" t="s">
        <v>13</v>
      </c>
      <c r="D195" s="532" t="s">
        <v>40</v>
      </c>
      <c r="E195" s="528" t="s">
        <v>135</v>
      </c>
      <c r="F195" s="395">
        <f>'Breakdown -Count'!F195/'Breakdown -Count'!K195</f>
        <v>7.6923076923076927E-2</v>
      </c>
      <c r="G195" s="412">
        <f>'Breakdown -Count'!G195/'Breakdown -Count'!K195</f>
        <v>0.53846153846153844</v>
      </c>
      <c r="H195" s="395">
        <f>'Breakdown -Count'!H195/'Breakdown -Count'!K195</f>
        <v>0.23076923076923078</v>
      </c>
      <c r="I195" s="395">
        <f>'Breakdown -Count'!I195/'Breakdown -Count'!K195</f>
        <v>0.15384615384615385</v>
      </c>
      <c r="J195" s="395">
        <f>'Breakdown -Count'!J195/'Breakdown -Count'!K195</f>
        <v>0</v>
      </c>
      <c r="K195" s="108">
        <f t="shared" si="6"/>
        <v>1</v>
      </c>
      <c r="L195" s="108">
        <v>31</v>
      </c>
      <c r="M195" s="109">
        <f t="shared" si="7"/>
        <v>3.2258064516129031E-2</v>
      </c>
      <c r="N195" s="256">
        <f t="shared" si="8"/>
        <v>3.5384615384615383</v>
      </c>
    </row>
    <row r="196" spans="1:14" s="18" customFormat="1" ht="15.75" thickBot="1">
      <c r="A196" s="105" t="s">
        <v>52</v>
      </c>
      <c r="B196" s="106">
        <v>6</v>
      </c>
      <c r="C196" s="106" t="s">
        <v>15</v>
      </c>
      <c r="D196" s="110" t="s">
        <v>41</v>
      </c>
      <c r="E196" s="106" t="s">
        <v>134</v>
      </c>
      <c r="F196" s="395">
        <f>'Breakdown -Count'!F196/'Breakdown -Count'!K196</f>
        <v>0.23076923076923078</v>
      </c>
      <c r="G196" s="395">
        <f>'Breakdown -Count'!G196/'Breakdown -Count'!K196</f>
        <v>0.38461538461538464</v>
      </c>
      <c r="H196" s="395">
        <f>'Breakdown -Count'!H196/'Breakdown -Count'!K196</f>
        <v>0.38461538461538464</v>
      </c>
      <c r="I196" s="395">
        <f>'Breakdown -Count'!I196/'Breakdown -Count'!K196</f>
        <v>0</v>
      </c>
      <c r="J196" s="395">
        <f>'Breakdown -Count'!J196/'Breakdown -Count'!K196</f>
        <v>0</v>
      </c>
      <c r="K196" s="108">
        <f t="shared" ref="K196:K259" si="9">SUM(F196:J196)</f>
        <v>1</v>
      </c>
      <c r="L196" s="108">
        <v>31</v>
      </c>
      <c r="M196" s="109">
        <f t="shared" ref="M196:M259" si="10">K196/L196</f>
        <v>3.2258064516129031E-2</v>
      </c>
      <c r="N196" s="256">
        <f t="shared" si="8"/>
        <v>3.8461538461538467</v>
      </c>
    </row>
    <row r="197" spans="1:14" s="18" customFormat="1" ht="15.75" thickBot="1">
      <c r="A197" s="105" t="s">
        <v>52</v>
      </c>
      <c r="B197" s="106">
        <v>6</v>
      </c>
      <c r="C197" s="528" t="s">
        <v>16</v>
      </c>
      <c r="D197" s="532" t="s">
        <v>43</v>
      </c>
      <c r="E197" s="528" t="s">
        <v>136</v>
      </c>
      <c r="F197" s="395">
        <f>'Breakdown -Count'!F197/'Breakdown -Count'!K197</f>
        <v>0.2857142857142857</v>
      </c>
      <c r="G197" s="412">
        <f>'Breakdown -Count'!G197/'Breakdown -Count'!K197</f>
        <v>0.7142857142857143</v>
      </c>
      <c r="H197" s="395">
        <f>'Breakdown -Count'!H197/'Breakdown -Count'!K197</f>
        <v>0</v>
      </c>
      <c r="I197" s="395">
        <f>'Breakdown -Count'!I197/'Breakdown -Count'!K197</f>
        <v>0</v>
      </c>
      <c r="J197" s="395">
        <f>'Breakdown -Count'!J197/'Breakdown -Count'!K197</f>
        <v>0</v>
      </c>
      <c r="K197" s="108">
        <f t="shared" si="9"/>
        <v>1</v>
      </c>
      <c r="L197" s="108">
        <v>31</v>
      </c>
      <c r="M197" s="109">
        <f t="shared" si="10"/>
        <v>3.2258064516129031E-2</v>
      </c>
      <c r="N197" s="256">
        <f t="shared" ref="N197:N260" si="11" xml:space="preserve"> (5*F197+4*G197+3*H197+2*I197+1*J197)/K197</f>
        <v>4.2857142857142856</v>
      </c>
    </row>
    <row r="198" spans="1:14" s="18" customFormat="1" ht="15.75" thickBot="1">
      <c r="A198" s="105" t="s">
        <v>52</v>
      </c>
      <c r="B198" s="106">
        <v>6</v>
      </c>
      <c r="C198" s="106" t="s">
        <v>17</v>
      </c>
      <c r="D198" s="111" t="s">
        <v>45</v>
      </c>
      <c r="E198" s="106" t="s">
        <v>139</v>
      </c>
      <c r="F198" s="395">
        <f>'Breakdown -Count'!F198/'Breakdown -Count'!K198</f>
        <v>0.46153846153846156</v>
      </c>
      <c r="G198" s="395">
        <f>'Breakdown -Count'!G198/'Breakdown -Count'!K198</f>
        <v>7.6923076923076927E-2</v>
      </c>
      <c r="H198" s="395">
        <f>'Breakdown -Count'!H198/'Breakdown -Count'!K198</f>
        <v>0.23076923076923078</v>
      </c>
      <c r="I198" s="395">
        <f>'Breakdown -Count'!I198/'Breakdown -Count'!K198</f>
        <v>0.23076923076923078</v>
      </c>
      <c r="J198" s="395">
        <f>'Breakdown -Count'!J198/'Breakdown -Count'!K198</f>
        <v>0</v>
      </c>
      <c r="K198" s="108">
        <f t="shared" si="9"/>
        <v>1.0000000000000002</v>
      </c>
      <c r="L198" s="108">
        <v>31</v>
      </c>
      <c r="M198" s="109">
        <f t="shared" si="10"/>
        <v>3.2258064516129038E-2</v>
      </c>
      <c r="N198" s="256">
        <f t="shared" si="11"/>
        <v>3.7692307692307692</v>
      </c>
    </row>
    <row r="199" spans="1:14" s="18" customFormat="1" ht="15.75" thickBot="1">
      <c r="A199" s="323" t="s">
        <v>52</v>
      </c>
      <c r="B199" s="396">
        <v>6</v>
      </c>
      <c r="C199" s="396" t="s">
        <v>18</v>
      </c>
      <c r="D199" s="336" t="s">
        <v>46</v>
      </c>
      <c r="E199" s="396" t="s">
        <v>135</v>
      </c>
      <c r="F199" s="397">
        <f>'Breakdown -Count'!F199/'Breakdown -Count'!K199</f>
        <v>0.46153846153846156</v>
      </c>
      <c r="G199" s="397">
        <f>'Breakdown -Count'!G199/'Breakdown -Count'!K199</f>
        <v>0</v>
      </c>
      <c r="H199" s="397">
        <f>'Breakdown -Count'!H199/'Breakdown -Count'!K199</f>
        <v>0.23076923076923078</v>
      </c>
      <c r="I199" s="397">
        <f>'Breakdown -Count'!I199/'Breakdown -Count'!K199</f>
        <v>0.23076923076923078</v>
      </c>
      <c r="J199" s="397">
        <f>'Breakdown -Count'!J199/'Breakdown -Count'!K199</f>
        <v>7.6923076923076927E-2</v>
      </c>
      <c r="K199" s="398">
        <f t="shared" si="9"/>
        <v>1</v>
      </c>
      <c r="L199" s="398">
        <v>31</v>
      </c>
      <c r="M199" s="399">
        <f t="shared" si="10"/>
        <v>3.2258064516129031E-2</v>
      </c>
      <c r="N199" s="256">
        <f t="shared" si="11"/>
        <v>3.5384615384615388</v>
      </c>
    </row>
    <row r="200" spans="1:14" s="18" customFormat="1" ht="18" thickBot="1">
      <c r="A200" s="99" t="s">
        <v>50</v>
      </c>
      <c r="B200" s="100">
        <v>1</v>
      </c>
      <c r="C200" s="527" t="s">
        <v>0</v>
      </c>
      <c r="D200" s="534" t="s">
        <v>32</v>
      </c>
      <c r="E200" s="527" t="s">
        <v>134</v>
      </c>
      <c r="F200" s="312">
        <f>'Breakdown -Count'!F200/'Breakdown -Count'!K200</f>
        <v>0.2</v>
      </c>
      <c r="G200" s="413">
        <f>'Breakdown -Count'!G200/'Breakdown -Count'!K200</f>
        <v>0.4</v>
      </c>
      <c r="H200" s="421">
        <f>'Breakdown -Count'!H200/'Breakdown -Count'!K200</f>
        <v>0.4</v>
      </c>
      <c r="I200" s="312">
        <f>'Breakdown -Count'!I200/'Breakdown -Count'!K200</f>
        <v>0</v>
      </c>
      <c r="J200" s="312">
        <f>'Breakdown -Count'!J200/'Breakdown -Count'!K200</f>
        <v>0</v>
      </c>
      <c r="K200" s="103">
        <f t="shared" si="9"/>
        <v>1</v>
      </c>
      <c r="L200" s="103">
        <v>22</v>
      </c>
      <c r="M200" s="104">
        <f t="shared" si="10"/>
        <v>4.5454545454545456E-2</v>
      </c>
      <c r="N200" s="256">
        <f t="shared" si="11"/>
        <v>3.8000000000000003</v>
      </c>
    </row>
    <row r="201" spans="1:14" s="18" customFormat="1" ht="18" thickBot="1">
      <c r="A201" s="105" t="s">
        <v>50</v>
      </c>
      <c r="B201" s="106">
        <v>1</v>
      </c>
      <c r="C201" s="528" t="s">
        <v>1</v>
      </c>
      <c r="D201" s="530" t="s">
        <v>34</v>
      </c>
      <c r="E201" s="528" t="s">
        <v>135</v>
      </c>
      <c r="F201" s="395">
        <f>'Breakdown -Count'!F201/'Breakdown -Count'!K201</f>
        <v>0.16666666666666666</v>
      </c>
      <c r="G201" s="412">
        <f>'Breakdown -Count'!G201/'Breakdown -Count'!K201</f>
        <v>0.75</v>
      </c>
      <c r="H201" s="395">
        <f>'Breakdown -Count'!H201/'Breakdown -Count'!K201</f>
        <v>8.3333333333333329E-2</v>
      </c>
      <c r="I201" s="395">
        <f>'Breakdown -Count'!I201/'Breakdown -Count'!K201</f>
        <v>0</v>
      </c>
      <c r="J201" s="395">
        <f>'Breakdown -Count'!J201/'Breakdown -Count'!K201</f>
        <v>0</v>
      </c>
      <c r="K201" s="108">
        <f t="shared" si="9"/>
        <v>1</v>
      </c>
      <c r="L201" s="108">
        <v>22</v>
      </c>
      <c r="M201" s="109">
        <f t="shared" si="10"/>
        <v>4.5454545454545456E-2</v>
      </c>
      <c r="N201" s="256">
        <f t="shared" si="11"/>
        <v>4.083333333333333</v>
      </c>
    </row>
    <row r="202" spans="1:14" s="18" customFormat="1" ht="18" thickBot="1">
      <c r="A202" s="105" t="s">
        <v>50</v>
      </c>
      <c r="B202" s="106">
        <v>1</v>
      </c>
      <c r="C202" s="528" t="s">
        <v>6</v>
      </c>
      <c r="D202" s="530" t="s">
        <v>33</v>
      </c>
      <c r="E202" s="528" t="s">
        <v>136</v>
      </c>
      <c r="F202" s="395">
        <f>'Breakdown -Count'!F202/'Breakdown -Count'!K202</f>
        <v>0.33333333333333331</v>
      </c>
      <c r="G202" s="412">
        <f>'Breakdown -Count'!G202/'Breakdown -Count'!K202</f>
        <v>0.5</v>
      </c>
      <c r="H202" s="395">
        <f>'Breakdown -Count'!H202/'Breakdown -Count'!K202</f>
        <v>0.16666666666666666</v>
      </c>
      <c r="I202" s="395">
        <f>'Breakdown -Count'!I202/'Breakdown -Count'!K202</f>
        <v>0</v>
      </c>
      <c r="J202" s="395">
        <f>'Breakdown -Count'!J202/'Breakdown -Count'!K202</f>
        <v>0</v>
      </c>
      <c r="K202" s="108">
        <f t="shared" si="9"/>
        <v>0.99999999999999989</v>
      </c>
      <c r="L202" s="108">
        <v>22</v>
      </c>
      <c r="M202" s="109">
        <f t="shared" si="10"/>
        <v>4.5454545454545449E-2</v>
      </c>
      <c r="N202" s="256">
        <f t="shared" si="11"/>
        <v>4.166666666666667</v>
      </c>
    </row>
    <row r="203" spans="1:14" s="18" customFormat="1" ht="15.75" thickBot="1">
      <c r="A203" s="105" t="s">
        <v>50</v>
      </c>
      <c r="B203" s="106">
        <v>1</v>
      </c>
      <c r="C203" s="528" t="s">
        <v>7</v>
      </c>
      <c r="D203" s="531" t="s">
        <v>35</v>
      </c>
      <c r="E203" s="528" t="s">
        <v>136</v>
      </c>
      <c r="F203" s="395">
        <f>'Breakdown -Count'!F203/'Breakdown -Count'!K203</f>
        <v>0.33333333333333331</v>
      </c>
      <c r="G203" s="412">
        <f>'Breakdown -Count'!G203/'Breakdown -Count'!K203</f>
        <v>0.5</v>
      </c>
      <c r="H203" s="395">
        <f>'Breakdown -Count'!H203/'Breakdown -Count'!K203</f>
        <v>0.16666666666666666</v>
      </c>
      <c r="I203" s="395">
        <f>'Breakdown -Count'!I203/'Breakdown -Count'!K203</f>
        <v>0</v>
      </c>
      <c r="J203" s="395">
        <f>'Breakdown -Count'!J203/'Breakdown -Count'!K203</f>
        <v>0</v>
      </c>
      <c r="K203" s="108">
        <f t="shared" si="9"/>
        <v>0.99999999999999989</v>
      </c>
      <c r="L203" s="108">
        <v>22</v>
      </c>
      <c r="M203" s="109">
        <f t="shared" si="10"/>
        <v>4.5454545454545449E-2</v>
      </c>
      <c r="N203" s="256">
        <f t="shared" si="11"/>
        <v>4.166666666666667</v>
      </c>
    </row>
    <row r="204" spans="1:14" s="18" customFormat="1" ht="15.75" thickBot="1">
      <c r="A204" s="105" t="s">
        <v>50</v>
      </c>
      <c r="B204" s="106">
        <v>1</v>
      </c>
      <c r="C204" s="528" t="s">
        <v>8</v>
      </c>
      <c r="D204" s="532" t="s">
        <v>36</v>
      </c>
      <c r="E204" s="528" t="s">
        <v>135</v>
      </c>
      <c r="F204" s="395">
        <f>'Breakdown -Count'!F204/'Breakdown -Count'!K204</f>
        <v>0.16666666666666666</v>
      </c>
      <c r="G204" s="412">
        <f>'Breakdown -Count'!G204/'Breakdown -Count'!K204</f>
        <v>0.5</v>
      </c>
      <c r="H204" s="395">
        <f>'Breakdown -Count'!H204/'Breakdown -Count'!K204</f>
        <v>0.33333333333333331</v>
      </c>
      <c r="I204" s="395">
        <f>'Breakdown -Count'!I204/'Breakdown -Count'!K204</f>
        <v>0</v>
      </c>
      <c r="J204" s="395">
        <f>'Breakdown -Count'!J204/'Breakdown -Count'!K204</f>
        <v>0</v>
      </c>
      <c r="K204" s="108">
        <f t="shared" si="9"/>
        <v>1</v>
      </c>
      <c r="L204" s="108">
        <v>22</v>
      </c>
      <c r="M204" s="109">
        <f t="shared" si="10"/>
        <v>4.5454545454545456E-2</v>
      </c>
      <c r="N204" s="256">
        <f t="shared" si="11"/>
        <v>3.833333333333333</v>
      </c>
    </row>
    <row r="205" spans="1:14" s="18" customFormat="1" ht="30.75" thickBot="1">
      <c r="A205" s="105" t="s">
        <v>50</v>
      </c>
      <c r="B205" s="106">
        <v>1</v>
      </c>
      <c r="C205" s="528" t="s">
        <v>9</v>
      </c>
      <c r="D205" s="532" t="s">
        <v>44</v>
      </c>
      <c r="E205" s="528" t="s">
        <v>137</v>
      </c>
      <c r="F205" s="395">
        <f>'Breakdown -Count'!F205/'Breakdown -Count'!K205</f>
        <v>0.25</v>
      </c>
      <c r="G205" s="412">
        <f>'Breakdown -Count'!G205/'Breakdown -Count'!K205</f>
        <v>0.66666666666666663</v>
      </c>
      <c r="H205" s="395">
        <f>'Breakdown -Count'!H205/'Breakdown -Count'!K205</f>
        <v>8.3333333333333329E-2</v>
      </c>
      <c r="I205" s="395">
        <f>'Breakdown -Count'!I205/'Breakdown -Count'!K205</f>
        <v>0</v>
      </c>
      <c r="J205" s="395">
        <f>'Breakdown -Count'!J205/'Breakdown -Count'!K205</f>
        <v>0</v>
      </c>
      <c r="K205" s="108">
        <f t="shared" si="9"/>
        <v>1</v>
      </c>
      <c r="L205" s="108">
        <v>22</v>
      </c>
      <c r="M205" s="109">
        <f t="shared" si="10"/>
        <v>4.5454545454545456E-2</v>
      </c>
      <c r="N205" s="256">
        <f t="shared" si="11"/>
        <v>4.1666666666666661</v>
      </c>
    </row>
    <row r="206" spans="1:14" s="18" customFormat="1" ht="30.75" thickBot="1">
      <c r="A206" s="105" t="s">
        <v>50</v>
      </c>
      <c r="B206" s="106">
        <v>1</v>
      </c>
      <c r="C206" s="528" t="s">
        <v>10</v>
      </c>
      <c r="D206" s="532" t="s">
        <v>37</v>
      </c>
      <c r="E206" s="528" t="s">
        <v>137</v>
      </c>
      <c r="F206" s="395">
        <f>'Breakdown -Count'!F206/'Breakdown -Count'!K206</f>
        <v>0.25</v>
      </c>
      <c r="G206" s="412">
        <f>'Breakdown -Count'!G206/'Breakdown -Count'!K206</f>
        <v>0.66666666666666663</v>
      </c>
      <c r="H206" s="395">
        <f>'Breakdown -Count'!H206/'Breakdown -Count'!K206</f>
        <v>8.3333333333333329E-2</v>
      </c>
      <c r="I206" s="395">
        <f>'Breakdown -Count'!I206/'Breakdown -Count'!K206</f>
        <v>0</v>
      </c>
      <c r="J206" s="395">
        <f>'Breakdown -Count'!J206/'Breakdown -Count'!K206</f>
        <v>0</v>
      </c>
      <c r="K206" s="108">
        <f t="shared" si="9"/>
        <v>1</v>
      </c>
      <c r="L206" s="108">
        <v>22</v>
      </c>
      <c r="M206" s="109">
        <f t="shared" si="10"/>
        <v>4.5454545454545456E-2</v>
      </c>
      <c r="N206" s="256">
        <f t="shared" si="11"/>
        <v>4.1666666666666661</v>
      </c>
    </row>
    <row r="207" spans="1:14" s="18" customFormat="1" ht="15.75" thickBot="1">
      <c r="A207" s="105" t="s">
        <v>50</v>
      </c>
      <c r="B207" s="106">
        <v>1</v>
      </c>
      <c r="C207" s="528" t="s">
        <v>11</v>
      </c>
      <c r="D207" s="531" t="s">
        <v>39</v>
      </c>
      <c r="E207" s="528" t="s">
        <v>135</v>
      </c>
      <c r="F207" s="395">
        <f>'Breakdown -Count'!F207/'Breakdown -Count'!K207</f>
        <v>0.25</v>
      </c>
      <c r="G207" s="412">
        <f>'Breakdown -Count'!G207/'Breakdown -Count'!K207</f>
        <v>0.66666666666666663</v>
      </c>
      <c r="H207" s="395">
        <f>'Breakdown -Count'!H207/'Breakdown -Count'!K207</f>
        <v>8.3333333333333329E-2</v>
      </c>
      <c r="I207" s="395">
        <f>'Breakdown -Count'!I207/'Breakdown -Count'!K207</f>
        <v>0</v>
      </c>
      <c r="J207" s="395">
        <f>'Breakdown -Count'!J207/'Breakdown -Count'!K207</f>
        <v>0</v>
      </c>
      <c r="K207" s="108">
        <f t="shared" si="9"/>
        <v>1</v>
      </c>
      <c r="L207" s="108">
        <v>22</v>
      </c>
      <c r="M207" s="109">
        <f t="shared" si="10"/>
        <v>4.5454545454545456E-2</v>
      </c>
      <c r="N207" s="256">
        <f t="shared" si="11"/>
        <v>4.1666666666666661</v>
      </c>
    </row>
    <row r="208" spans="1:14" s="18" customFormat="1" ht="15.75" thickBot="1">
      <c r="A208" s="105" t="s">
        <v>50</v>
      </c>
      <c r="B208" s="106">
        <v>1</v>
      </c>
      <c r="C208" s="106" t="s">
        <v>12</v>
      </c>
      <c r="D208" s="110" t="s">
        <v>38</v>
      </c>
      <c r="E208" s="106" t="s">
        <v>138</v>
      </c>
      <c r="F208" s="395">
        <f>'Breakdown -Count'!F208/'Breakdown -Count'!K208</f>
        <v>0.41666666666666669</v>
      </c>
      <c r="G208" s="395">
        <f>'Breakdown -Count'!G208/'Breakdown -Count'!K208</f>
        <v>0.25</v>
      </c>
      <c r="H208" s="395">
        <f>'Breakdown -Count'!H208/'Breakdown -Count'!K208</f>
        <v>0.33333333333333331</v>
      </c>
      <c r="I208" s="395">
        <f>'Breakdown -Count'!I208/'Breakdown -Count'!K208</f>
        <v>0</v>
      </c>
      <c r="J208" s="395">
        <f>'Breakdown -Count'!J208/'Breakdown -Count'!K208</f>
        <v>0</v>
      </c>
      <c r="K208" s="108">
        <f t="shared" si="9"/>
        <v>1</v>
      </c>
      <c r="L208" s="108">
        <v>22</v>
      </c>
      <c r="M208" s="109">
        <f t="shared" si="10"/>
        <v>4.5454545454545456E-2</v>
      </c>
      <c r="N208" s="256">
        <f t="shared" si="11"/>
        <v>4.0833333333333339</v>
      </c>
    </row>
    <row r="209" spans="1:14" s="18" customFormat="1" ht="15.75" thickBot="1">
      <c r="A209" s="105" t="s">
        <v>50</v>
      </c>
      <c r="B209" s="106">
        <v>1</v>
      </c>
      <c r="C209" s="528" t="s">
        <v>13</v>
      </c>
      <c r="D209" s="532" t="s">
        <v>40</v>
      </c>
      <c r="E209" s="528" t="s">
        <v>135</v>
      </c>
      <c r="F209" s="395">
        <f>'Breakdown -Count'!F209/'Breakdown -Count'!K209</f>
        <v>0.33333333333333331</v>
      </c>
      <c r="G209" s="412">
        <f>'Breakdown -Count'!G209/'Breakdown -Count'!K209</f>
        <v>0.5</v>
      </c>
      <c r="H209" s="395">
        <f>'Breakdown -Count'!H209/'Breakdown -Count'!K209</f>
        <v>0.16666666666666666</v>
      </c>
      <c r="I209" s="395">
        <f>'Breakdown -Count'!I209/'Breakdown -Count'!K209</f>
        <v>0</v>
      </c>
      <c r="J209" s="395">
        <f>'Breakdown -Count'!J209/'Breakdown -Count'!K209</f>
        <v>0</v>
      </c>
      <c r="K209" s="108">
        <f t="shared" si="9"/>
        <v>0.99999999999999989</v>
      </c>
      <c r="L209" s="108">
        <v>22</v>
      </c>
      <c r="M209" s="109">
        <f t="shared" si="10"/>
        <v>4.5454545454545449E-2</v>
      </c>
      <c r="N209" s="256">
        <f t="shared" si="11"/>
        <v>4.166666666666667</v>
      </c>
    </row>
    <row r="210" spans="1:14" s="18" customFormat="1" ht="15.75" thickBot="1">
      <c r="A210" s="105" t="s">
        <v>50</v>
      </c>
      <c r="B210" s="106">
        <v>1</v>
      </c>
      <c r="C210" s="528" t="s">
        <v>15</v>
      </c>
      <c r="D210" s="531" t="s">
        <v>41</v>
      </c>
      <c r="E210" s="528" t="s">
        <v>134</v>
      </c>
      <c r="F210" s="395">
        <f>'Breakdown -Count'!F210/'Breakdown -Count'!K210</f>
        <v>0.25</v>
      </c>
      <c r="G210" s="412">
        <f>'Breakdown -Count'!G210/'Breakdown -Count'!K210</f>
        <v>0.41666666666666669</v>
      </c>
      <c r="H210" s="395">
        <f>'Breakdown -Count'!H210/'Breakdown -Count'!K210</f>
        <v>0.33333333333333331</v>
      </c>
      <c r="I210" s="395">
        <f>'Breakdown -Count'!I210/'Breakdown -Count'!K210</f>
        <v>0</v>
      </c>
      <c r="J210" s="395">
        <f>'Breakdown -Count'!J210/'Breakdown -Count'!K210</f>
        <v>0</v>
      </c>
      <c r="K210" s="108">
        <f t="shared" si="9"/>
        <v>1</v>
      </c>
      <c r="L210" s="108">
        <v>22</v>
      </c>
      <c r="M210" s="109">
        <f t="shared" si="10"/>
        <v>4.5454545454545456E-2</v>
      </c>
      <c r="N210" s="256">
        <f t="shared" si="11"/>
        <v>3.916666666666667</v>
      </c>
    </row>
    <row r="211" spans="1:14" s="18" customFormat="1" ht="15.75" thickBot="1">
      <c r="A211" s="105" t="s">
        <v>50</v>
      </c>
      <c r="B211" s="106">
        <v>1</v>
      </c>
      <c r="C211" s="528" t="s">
        <v>16</v>
      </c>
      <c r="D211" s="532" t="s">
        <v>43</v>
      </c>
      <c r="E211" s="528" t="s">
        <v>136</v>
      </c>
      <c r="F211" s="395">
        <f>'Breakdown -Count'!F211/'Breakdown -Count'!K211</f>
        <v>0.33333333333333331</v>
      </c>
      <c r="G211" s="412">
        <f>'Breakdown -Count'!G211/'Breakdown -Count'!K211</f>
        <v>0.58333333333333337</v>
      </c>
      <c r="H211" s="395">
        <f>'Breakdown -Count'!H211/'Breakdown -Count'!K211</f>
        <v>8.3333333333333329E-2</v>
      </c>
      <c r="I211" s="395">
        <f>'Breakdown -Count'!I211/'Breakdown -Count'!K211</f>
        <v>0</v>
      </c>
      <c r="J211" s="395">
        <f>'Breakdown -Count'!J211/'Breakdown -Count'!K211</f>
        <v>0</v>
      </c>
      <c r="K211" s="108">
        <f t="shared" si="9"/>
        <v>1</v>
      </c>
      <c r="L211" s="108">
        <v>22</v>
      </c>
      <c r="M211" s="109">
        <f t="shared" si="10"/>
        <v>4.5454545454545456E-2</v>
      </c>
      <c r="N211" s="256">
        <f t="shared" si="11"/>
        <v>4.25</v>
      </c>
    </row>
    <row r="212" spans="1:14" s="18" customFormat="1" ht="15.75" thickBot="1">
      <c r="A212" s="105" t="s">
        <v>50</v>
      </c>
      <c r="B212" s="106">
        <v>1</v>
      </c>
      <c r="C212" s="106" t="s">
        <v>17</v>
      </c>
      <c r="D212" s="111" t="s">
        <v>45</v>
      </c>
      <c r="E212" s="106" t="s">
        <v>139</v>
      </c>
      <c r="F212" s="395">
        <f>'Breakdown -Count'!F212/'Breakdown -Count'!K212</f>
        <v>0.75</v>
      </c>
      <c r="G212" s="395">
        <f>'Breakdown -Count'!G212/'Breakdown -Count'!K212</f>
        <v>0</v>
      </c>
      <c r="H212" s="395">
        <f>'Breakdown -Count'!H212/'Breakdown -Count'!K212</f>
        <v>0.16666666666666666</v>
      </c>
      <c r="I212" s="395">
        <f>'Breakdown -Count'!I212/'Breakdown -Count'!K212</f>
        <v>8.3333333333333329E-2</v>
      </c>
      <c r="J212" s="395">
        <f>'Breakdown -Count'!J212/'Breakdown -Count'!K212</f>
        <v>0</v>
      </c>
      <c r="K212" s="108">
        <f t="shared" si="9"/>
        <v>1</v>
      </c>
      <c r="L212" s="108">
        <v>22</v>
      </c>
      <c r="M212" s="109">
        <f t="shared" si="10"/>
        <v>4.5454545454545456E-2</v>
      </c>
      <c r="N212" s="256">
        <f t="shared" si="11"/>
        <v>4.416666666666667</v>
      </c>
    </row>
    <row r="213" spans="1:14" s="18" customFormat="1" ht="15.75" thickBot="1">
      <c r="A213" s="408" t="s">
        <v>50</v>
      </c>
      <c r="B213" s="409">
        <v>1</v>
      </c>
      <c r="C213" s="409" t="s">
        <v>18</v>
      </c>
      <c r="D213" s="335" t="s">
        <v>46</v>
      </c>
      <c r="E213" s="396" t="s">
        <v>135</v>
      </c>
      <c r="F213" s="397">
        <f>'Breakdown -Count'!F213/'Breakdown -Count'!K213</f>
        <v>0.75</v>
      </c>
      <c r="G213" s="397">
        <f>'Breakdown -Count'!G213/'Breakdown -Count'!K213</f>
        <v>0</v>
      </c>
      <c r="H213" s="397">
        <f>'Breakdown -Count'!H213/'Breakdown -Count'!K213</f>
        <v>0.16666666666666666</v>
      </c>
      <c r="I213" s="397">
        <f>'Breakdown -Count'!I213/'Breakdown -Count'!K213</f>
        <v>8.3333333333333329E-2</v>
      </c>
      <c r="J213" s="397">
        <f>'Breakdown -Count'!J213/'Breakdown -Count'!K213</f>
        <v>0</v>
      </c>
      <c r="K213" s="410">
        <f t="shared" si="9"/>
        <v>1</v>
      </c>
      <c r="L213" s="410">
        <v>22</v>
      </c>
      <c r="M213" s="411">
        <f t="shared" si="10"/>
        <v>4.5454545454545456E-2</v>
      </c>
      <c r="N213" s="256">
        <f t="shared" si="11"/>
        <v>4.416666666666667</v>
      </c>
    </row>
    <row r="214" spans="1:14" s="18" customFormat="1" ht="18" thickBot="1">
      <c r="A214" s="99" t="s">
        <v>50</v>
      </c>
      <c r="B214" s="100">
        <v>2</v>
      </c>
      <c r="C214" s="527" t="s">
        <v>0</v>
      </c>
      <c r="D214" s="534" t="s">
        <v>32</v>
      </c>
      <c r="E214" s="527" t="s">
        <v>134</v>
      </c>
      <c r="F214" s="312">
        <f>'Breakdown -Count'!F214/'Breakdown -Count'!K214</f>
        <v>0</v>
      </c>
      <c r="G214" s="413">
        <f>'Breakdown -Count'!G214/'Breakdown -Count'!K214</f>
        <v>0.5</v>
      </c>
      <c r="H214" s="421">
        <f>'Breakdown -Count'!H214/'Breakdown -Count'!K214</f>
        <v>0.5</v>
      </c>
      <c r="I214" s="312">
        <f>'Breakdown -Count'!I214/'Breakdown -Count'!K214</f>
        <v>0</v>
      </c>
      <c r="J214" s="312">
        <f>'Breakdown -Count'!J214/'Breakdown -Count'!K214</f>
        <v>0</v>
      </c>
      <c r="K214" s="103">
        <f t="shared" si="9"/>
        <v>1</v>
      </c>
      <c r="L214" s="103">
        <v>10</v>
      </c>
      <c r="M214" s="104">
        <f t="shared" si="10"/>
        <v>0.1</v>
      </c>
      <c r="N214" s="256">
        <f t="shared" si="11"/>
        <v>3.5</v>
      </c>
    </row>
    <row r="215" spans="1:14" s="18" customFormat="1" ht="18" thickBot="1">
      <c r="A215" s="105" t="s">
        <v>50</v>
      </c>
      <c r="B215" s="106">
        <v>2</v>
      </c>
      <c r="C215" s="528" t="s">
        <v>1</v>
      </c>
      <c r="D215" s="530" t="s">
        <v>34</v>
      </c>
      <c r="E215" s="528" t="s">
        <v>135</v>
      </c>
      <c r="F215" s="395">
        <f>'Breakdown -Count'!F215/'Breakdown -Count'!K215</f>
        <v>0</v>
      </c>
      <c r="G215" s="412">
        <f>'Breakdown -Count'!G215/'Breakdown -Count'!K215</f>
        <v>0.5</v>
      </c>
      <c r="H215" s="395">
        <f>'Breakdown -Count'!H215/'Breakdown -Count'!K215</f>
        <v>0.33333333333333331</v>
      </c>
      <c r="I215" s="395">
        <f>'Breakdown -Count'!I215/'Breakdown -Count'!K215</f>
        <v>0.16666666666666666</v>
      </c>
      <c r="J215" s="395">
        <f>'Breakdown -Count'!J215/'Breakdown -Count'!K215</f>
        <v>0</v>
      </c>
      <c r="K215" s="108">
        <f t="shared" si="9"/>
        <v>0.99999999999999989</v>
      </c>
      <c r="L215" s="108">
        <v>10</v>
      </c>
      <c r="M215" s="109">
        <f t="shared" si="10"/>
        <v>9.9999999999999992E-2</v>
      </c>
      <c r="N215" s="256">
        <f t="shared" si="11"/>
        <v>3.3333333333333339</v>
      </c>
    </row>
    <row r="216" spans="1:14" s="18" customFormat="1" ht="18" thickBot="1">
      <c r="A216" s="105" t="s">
        <v>50</v>
      </c>
      <c r="B216" s="106">
        <v>2</v>
      </c>
      <c r="C216" s="106" t="s">
        <v>6</v>
      </c>
      <c r="D216" s="107" t="s">
        <v>33</v>
      </c>
      <c r="E216" s="106" t="s">
        <v>136</v>
      </c>
      <c r="F216" s="395">
        <f>'Breakdown -Count'!F216/'Breakdown -Count'!K216</f>
        <v>0.16666666666666666</v>
      </c>
      <c r="G216" s="395">
        <f>'Breakdown -Count'!G216/'Breakdown -Count'!K216</f>
        <v>0.33333333333333331</v>
      </c>
      <c r="H216" s="395">
        <f>'Breakdown -Count'!H216/'Breakdown -Count'!K216</f>
        <v>0.33333333333333331</v>
      </c>
      <c r="I216" s="395">
        <f>'Breakdown -Count'!I216/'Breakdown -Count'!K216</f>
        <v>0.16666666666666666</v>
      </c>
      <c r="J216" s="395">
        <f>'Breakdown -Count'!J216/'Breakdown -Count'!K216</f>
        <v>0</v>
      </c>
      <c r="K216" s="108">
        <f t="shared" si="9"/>
        <v>0.99999999999999989</v>
      </c>
      <c r="L216" s="108">
        <v>10</v>
      </c>
      <c r="M216" s="109">
        <f t="shared" si="10"/>
        <v>9.9999999999999992E-2</v>
      </c>
      <c r="N216" s="256">
        <f t="shared" si="11"/>
        <v>3.5000000000000004</v>
      </c>
    </row>
    <row r="217" spans="1:14" s="18" customFormat="1" ht="15.75" thickBot="1">
      <c r="A217" s="105" t="s">
        <v>50</v>
      </c>
      <c r="B217" s="106">
        <v>2</v>
      </c>
      <c r="C217" s="106" t="s">
        <v>7</v>
      </c>
      <c r="D217" s="110" t="s">
        <v>35</v>
      </c>
      <c r="E217" s="106" t="s">
        <v>136</v>
      </c>
      <c r="F217" s="395">
        <f>'Breakdown -Count'!F217/'Breakdown -Count'!K217</f>
        <v>0.16666666666666666</v>
      </c>
      <c r="G217" s="395">
        <f>'Breakdown -Count'!G217/'Breakdown -Count'!K217</f>
        <v>0.33333333333333331</v>
      </c>
      <c r="H217" s="395">
        <f>'Breakdown -Count'!H217/'Breakdown -Count'!K217</f>
        <v>0.16666666666666666</v>
      </c>
      <c r="I217" s="395">
        <f>'Breakdown -Count'!I217/'Breakdown -Count'!K217</f>
        <v>0.33333333333333331</v>
      </c>
      <c r="J217" s="395">
        <f>'Breakdown -Count'!J217/'Breakdown -Count'!K217</f>
        <v>0</v>
      </c>
      <c r="K217" s="108">
        <f t="shared" si="9"/>
        <v>1</v>
      </c>
      <c r="L217" s="108">
        <v>10</v>
      </c>
      <c r="M217" s="109">
        <f t="shared" si="10"/>
        <v>0.1</v>
      </c>
      <c r="N217" s="256">
        <f t="shared" si="11"/>
        <v>3.333333333333333</v>
      </c>
    </row>
    <row r="218" spans="1:14" s="18" customFormat="1" ht="15.75" thickBot="1">
      <c r="A218" s="105" t="s">
        <v>50</v>
      </c>
      <c r="B218" s="106">
        <v>2</v>
      </c>
      <c r="C218" s="544" t="s">
        <v>8</v>
      </c>
      <c r="D218" s="549" t="s">
        <v>36</v>
      </c>
      <c r="E218" s="544" t="s">
        <v>135</v>
      </c>
      <c r="F218" s="395">
        <f>'Breakdown -Count'!F218/'Breakdown -Count'!K218</f>
        <v>0</v>
      </c>
      <c r="G218" s="395">
        <f>'Breakdown -Count'!G218/'Breakdown -Count'!K218</f>
        <v>0.16666666666666666</v>
      </c>
      <c r="H218" s="420">
        <f>'Breakdown -Count'!H218/'Breakdown -Count'!K218</f>
        <v>0.66666666666666663</v>
      </c>
      <c r="I218" s="395">
        <f>'Breakdown -Count'!I218/'Breakdown -Count'!K218</f>
        <v>0.16666666666666666</v>
      </c>
      <c r="J218" s="395">
        <f>'Breakdown -Count'!J218/'Breakdown -Count'!K218</f>
        <v>0</v>
      </c>
      <c r="K218" s="108">
        <f t="shared" si="9"/>
        <v>0.99999999999999989</v>
      </c>
      <c r="L218" s="108">
        <v>10</v>
      </c>
      <c r="M218" s="109">
        <f t="shared" si="10"/>
        <v>9.9999999999999992E-2</v>
      </c>
      <c r="N218" s="256">
        <f t="shared" si="11"/>
        <v>3.0000000000000004</v>
      </c>
    </row>
    <row r="219" spans="1:14" s="18" customFormat="1" ht="30.75" thickBot="1">
      <c r="A219" s="105" t="s">
        <v>50</v>
      </c>
      <c r="B219" s="106">
        <v>2</v>
      </c>
      <c r="C219" s="528" t="s">
        <v>9</v>
      </c>
      <c r="D219" s="532" t="s">
        <v>44</v>
      </c>
      <c r="E219" s="528" t="s">
        <v>137</v>
      </c>
      <c r="F219" s="395">
        <f>'Breakdown -Count'!F219/'Breakdown -Count'!K219</f>
        <v>0</v>
      </c>
      <c r="G219" s="412">
        <f>'Breakdown -Count'!G219/'Breakdown -Count'!K219</f>
        <v>0.66666666666666663</v>
      </c>
      <c r="H219" s="395">
        <f>'Breakdown -Count'!H219/'Breakdown -Count'!K219</f>
        <v>0.16666666666666666</v>
      </c>
      <c r="I219" s="395">
        <f>'Breakdown -Count'!I219/'Breakdown -Count'!K219</f>
        <v>0.16666666666666666</v>
      </c>
      <c r="J219" s="395">
        <f>'Breakdown -Count'!J219/'Breakdown -Count'!K219</f>
        <v>0</v>
      </c>
      <c r="K219" s="108">
        <f t="shared" si="9"/>
        <v>0.99999999999999989</v>
      </c>
      <c r="L219" s="108">
        <v>10</v>
      </c>
      <c r="M219" s="109">
        <f t="shared" si="10"/>
        <v>9.9999999999999992E-2</v>
      </c>
      <c r="N219" s="256">
        <f t="shared" si="11"/>
        <v>3.5000000000000004</v>
      </c>
    </row>
    <row r="220" spans="1:14" s="18" customFormat="1" ht="30.75" thickBot="1">
      <c r="A220" s="105" t="s">
        <v>50</v>
      </c>
      <c r="B220" s="106">
        <v>2</v>
      </c>
      <c r="C220" s="106" t="s">
        <v>10</v>
      </c>
      <c r="D220" s="111" t="s">
        <v>37</v>
      </c>
      <c r="E220" s="106" t="s">
        <v>137</v>
      </c>
      <c r="F220" s="395">
        <f>'Breakdown -Count'!F220/'Breakdown -Count'!K220</f>
        <v>0.16666666666666666</v>
      </c>
      <c r="G220" s="395">
        <f>'Breakdown -Count'!G220/'Breakdown -Count'!K220</f>
        <v>0.33333333333333331</v>
      </c>
      <c r="H220" s="395">
        <f>'Breakdown -Count'!H220/'Breakdown -Count'!K220</f>
        <v>0.33333333333333331</v>
      </c>
      <c r="I220" s="395">
        <f>'Breakdown -Count'!I220/'Breakdown -Count'!K220</f>
        <v>0.16666666666666666</v>
      </c>
      <c r="J220" s="395">
        <f>'Breakdown -Count'!J220/'Breakdown -Count'!K220</f>
        <v>0</v>
      </c>
      <c r="K220" s="108">
        <f t="shared" si="9"/>
        <v>0.99999999999999989</v>
      </c>
      <c r="L220" s="108">
        <v>10</v>
      </c>
      <c r="M220" s="109">
        <f t="shared" si="10"/>
        <v>9.9999999999999992E-2</v>
      </c>
      <c r="N220" s="256">
        <f t="shared" si="11"/>
        <v>3.5000000000000004</v>
      </c>
    </row>
    <row r="221" spans="1:14" s="18" customFormat="1" ht="15.75" thickBot="1">
      <c r="A221" s="105" t="s">
        <v>50</v>
      </c>
      <c r="B221" s="106">
        <v>2</v>
      </c>
      <c r="C221" s="528" t="s">
        <v>11</v>
      </c>
      <c r="D221" s="531" t="s">
        <v>39</v>
      </c>
      <c r="E221" s="528" t="s">
        <v>135</v>
      </c>
      <c r="F221" s="395">
        <f>'Breakdown -Count'!F221/'Breakdown -Count'!K221</f>
        <v>0.16666666666666666</v>
      </c>
      <c r="G221" s="412">
        <f>'Breakdown -Count'!G221/'Breakdown -Count'!K221</f>
        <v>0.5</v>
      </c>
      <c r="H221" s="395">
        <f>'Breakdown -Count'!H221/'Breakdown -Count'!K221</f>
        <v>0.16666666666666666</v>
      </c>
      <c r="I221" s="395">
        <f>'Breakdown -Count'!I221/'Breakdown -Count'!K221</f>
        <v>0.16666666666666666</v>
      </c>
      <c r="J221" s="395">
        <f>'Breakdown -Count'!J221/'Breakdown -Count'!K221</f>
        <v>0</v>
      </c>
      <c r="K221" s="108">
        <f t="shared" si="9"/>
        <v>0.99999999999999989</v>
      </c>
      <c r="L221" s="108">
        <v>10</v>
      </c>
      <c r="M221" s="109">
        <f t="shared" si="10"/>
        <v>9.9999999999999992E-2</v>
      </c>
      <c r="N221" s="256">
        <f t="shared" si="11"/>
        <v>3.666666666666667</v>
      </c>
    </row>
    <row r="222" spans="1:14" s="18" customFormat="1" ht="15.75" thickBot="1">
      <c r="A222" s="105" t="s">
        <v>50</v>
      </c>
      <c r="B222" s="106">
        <v>2</v>
      </c>
      <c r="C222" s="106" t="s">
        <v>12</v>
      </c>
      <c r="D222" s="110" t="s">
        <v>38</v>
      </c>
      <c r="E222" s="106" t="s">
        <v>138</v>
      </c>
      <c r="F222" s="395">
        <f>'Breakdown -Count'!F222/'Breakdown -Count'!K222</f>
        <v>0</v>
      </c>
      <c r="G222" s="395">
        <f>'Breakdown -Count'!G222/'Breakdown -Count'!K222</f>
        <v>0.33333333333333331</v>
      </c>
      <c r="H222" s="395">
        <f>'Breakdown -Count'!H222/'Breakdown -Count'!K222</f>
        <v>0.33333333333333331</v>
      </c>
      <c r="I222" s="395">
        <f>'Breakdown -Count'!I222/'Breakdown -Count'!K222</f>
        <v>0.33333333333333331</v>
      </c>
      <c r="J222" s="395">
        <f>'Breakdown -Count'!J222/'Breakdown -Count'!K222</f>
        <v>0</v>
      </c>
      <c r="K222" s="108">
        <f t="shared" si="9"/>
        <v>1</v>
      </c>
      <c r="L222" s="108">
        <v>10</v>
      </c>
      <c r="M222" s="109">
        <f t="shared" si="10"/>
        <v>0.1</v>
      </c>
      <c r="N222" s="256">
        <f t="shared" si="11"/>
        <v>2.9999999999999996</v>
      </c>
    </row>
    <row r="223" spans="1:14" s="18" customFormat="1" ht="15.75" thickBot="1">
      <c r="A223" s="105" t="s">
        <v>50</v>
      </c>
      <c r="B223" s="106">
        <v>2</v>
      </c>
      <c r="C223" s="528" t="s">
        <v>13</v>
      </c>
      <c r="D223" s="532" t="s">
        <v>40</v>
      </c>
      <c r="E223" s="528" t="s">
        <v>135</v>
      </c>
      <c r="F223" s="395">
        <f>'Breakdown -Count'!F223/'Breakdown -Count'!K223</f>
        <v>0</v>
      </c>
      <c r="G223" s="412">
        <f>'Breakdown -Count'!G223/'Breakdown -Count'!K223</f>
        <v>0.5</v>
      </c>
      <c r="H223" s="395">
        <f>'Breakdown -Count'!H223/'Breakdown -Count'!K223</f>
        <v>0.16666666666666666</v>
      </c>
      <c r="I223" s="395">
        <f>'Breakdown -Count'!I223/'Breakdown -Count'!K223</f>
        <v>0.33333333333333331</v>
      </c>
      <c r="J223" s="395">
        <f>'Breakdown -Count'!J223/'Breakdown -Count'!K223</f>
        <v>0</v>
      </c>
      <c r="K223" s="108">
        <f t="shared" si="9"/>
        <v>1</v>
      </c>
      <c r="L223" s="108">
        <v>10</v>
      </c>
      <c r="M223" s="109">
        <f t="shared" si="10"/>
        <v>0.1</v>
      </c>
      <c r="N223" s="256">
        <f t="shared" si="11"/>
        <v>3.1666666666666665</v>
      </c>
    </row>
    <row r="224" spans="1:14" s="18" customFormat="1" ht="15.75" thickBot="1">
      <c r="A224" s="105" t="s">
        <v>50</v>
      </c>
      <c r="B224" s="106">
        <v>2</v>
      </c>
      <c r="C224" s="544" t="s">
        <v>15</v>
      </c>
      <c r="D224" s="546" t="s">
        <v>41</v>
      </c>
      <c r="E224" s="544" t="s">
        <v>134</v>
      </c>
      <c r="F224" s="395">
        <f>'Breakdown -Count'!F224/'Breakdown -Count'!K224</f>
        <v>0</v>
      </c>
      <c r="G224" s="395">
        <f>'Breakdown -Count'!G224/'Breakdown -Count'!K224</f>
        <v>0.33333333333333331</v>
      </c>
      <c r="H224" s="420">
        <f>'Breakdown -Count'!H224/'Breakdown -Count'!K224</f>
        <v>0.5</v>
      </c>
      <c r="I224" s="395">
        <f>'Breakdown -Count'!I224/'Breakdown -Count'!K224</f>
        <v>0.16666666666666666</v>
      </c>
      <c r="J224" s="395">
        <f>'Breakdown -Count'!J224/'Breakdown -Count'!K224</f>
        <v>0</v>
      </c>
      <c r="K224" s="108">
        <f t="shared" si="9"/>
        <v>0.99999999999999989</v>
      </c>
      <c r="L224" s="108">
        <v>10</v>
      </c>
      <c r="M224" s="109">
        <f t="shared" si="10"/>
        <v>9.9999999999999992E-2</v>
      </c>
      <c r="N224" s="256">
        <f t="shared" si="11"/>
        <v>3.166666666666667</v>
      </c>
    </row>
    <row r="225" spans="1:14" s="18" customFormat="1" ht="15.75" thickBot="1">
      <c r="A225" s="105" t="s">
        <v>50</v>
      </c>
      <c r="B225" s="106">
        <v>2</v>
      </c>
      <c r="C225" s="544" t="s">
        <v>16</v>
      </c>
      <c r="D225" s="549" t="s">
        <v>43</v>
      </c>
      <c r="E225" s="544" t="s">
        <v>136</v>
      </c>
      <c r="F225" s="395">
        <f>'Breakdown -Count'!F225/'Breakdown -Count'!K225</f>
        <v>0</v>
      </c>
      <c r="G225" s="395">
        <f>'Breakdown -Count'!G225/'Breakdown -Count'!K225</f>
        <v>0</v>
      </c>
      <c r="H225" s="420">
        <f>'Breakdown -Count'!H225/'Breakdown -Count'!K225</f>
        <v>0.66666666666666663</v>
      </c>
      <c r="I225" s="395">
        <f>'Breakdown -Count'!I225/'Breakdown -Count'!K225</f>
        <v>0.33333333333333331</v>
      </c>
      <c r="J225" s="395">
        <f>'Breakdown -Count'!J225/'Breakdown -Count'!K225</f>
        <v>0</v>
      </c>
      <c r="K225" s="108">
        <f t="shared" si="9"/>
        <v>1</v>
      </c>
      <c r="L225" s="108">
        <v>10</v>
      </c>
      <c r="M225" s="109">
        <f t="shared" si="10"/>
        <v>0.1</v>
      </c>
      <c r="N225" s="256">
        <f t="shared" si="11"/>
        <v>2.6666666666666665</v>
      </c>
    </row>
    <row r="226" spans="1:14" s="18" customFormat="1" ht="15.75" thickBot="1">
      <c r="A226" s="105" t="s">
        <v>50</v>
      </c>
      <c r="B226" s="106">
        <v>2</v>
      </c>
      <c r="C226" s="544" t="s">
        <v>17</v>
      </c>
      <c r="D226" s="549" t="s">
        <v>45</v>
      </c>
      <c r="E226" s="544" t="s">
        <v>139</v>
      </c>
      <c r="F226" s="395">
        <f>'Breakdown -Count'!F226/'Breakdown -Count'!K226</f>
        <v>0.33333333333333331</v>
      </c>
      <c r="G226" s="395">
        <f>'Breakdown -Count'!G226/'Breakdown -Count'!K226</f>
        <v>0</v>
      </c>
      <c r="H226" s="420">
        <f>'Breakdown -Count'!H226/'Breakdown -Count'!K226</f>
        <v>0.5</v>
      </c>
      <c r="I226" s="395">
        <f>'Breakdown -Count'!I226/'Breakdown -Count'!K226</f>
        <v>0</v>
      </c>
      <c r="J226" s="395">
        <f>'Breakdown -Count'!J226/'Breakdown -Count'!K226</f>
        <v>0.16666666666666666</v>
      </c>
      <c r="K226" s="108">
        <f t="shared" si="9"/>
        <v>0.99999999999999989</v>
      </c>
      <c r="L226" s="108">
        <v>10</v>
      </c>
      <c r="M226" s="109">
        <f t="shared" si="10"/>
        <v>9.9999999999999992E-2</v>
      </c>
      <c r="N226" s="256">
        <f t="shared" si="11"/>
        <v>3.3333333333333335</v>
      </c>
    </row>
    <row r="227" spans="1:14" s="18" customFormat="1" ht="15.75" thickBot="1">
      <c r="A227" s="323" t="s">
        <v>50</v>
      </c>
      <c r="B227" s="396">
        <v>2</v>
      </c>
      <c r="C227" s="554" t="s">
        <v>18</v>
      </c>
      <c r="D227" s="562" t="s">
        <v>46</v>
      </c>
      <c r="E227" s="554" t="s">
        <v>135</v>
      </c>
      <c r="F227" s="397">
        <f>'Breakdown -Count'!F227/'Breakdown -Count'!K227</f>
        <v>0.33333333333333331</v>
      </c>
      <c r="G227" s="397">
        <f>'Breakdown -Count'!G227/'Breakdown -Count'!K227</f>
        <v>0</v>
      </c>
      <c r="H227" s="422">
        <f>'Breakdown -Count'!H227/'Breakdown -Count'!K227</f>
        <v>0.5</v>
      </c>
      <c r="I227" s="397">
        <f>'Breakdown -Count'!I227/'Breakdown -Count'!K227</f>
        <v>0</v>
      </c>
      <c r="J227" s="397">
        <f>'Breakdown -Count'!J227/'Breakdown -Count'!K227</f>
        <v>0.16666666666666666</v>
      </c>
      <c r="K227" s="398">
        <f t="shared" si="9"/>
        <v>0.99999999999999989</v>
      </c>
      <c r="L227" s="398">
        <v>10</v>
      </c>
      <c r="M227" s="399">
        <f t="shared" si="10"/>
        <v>9.9999999999999992E-2</v>
      </c>
      <c r="N227" s="256">
        <f t="shared" si="11"/>
        <v>3.3333333333333335</v>
      </c>
    </row>
    <row r="228" spans="1:14" s="18" customFormat="1" ht="18" thickBot="1">
      <c r="A228" s="112" t="s">
        <v>50</v>
      </c>
      <c r="B228" s="113">
        <v>3</v>
      </c>
      <c r="C228" s="563" t="s">
        <v>0</v>
      </c>
      <c r="D228" s="564" t="s">
        <v>32</v>
      </c>
      <c r="E228" s="547" t="s">
        <v>134</v>
      </c>
      <c r="F228" s="312">
        <f>'Breakdown -Count'!F228/'Breakdown -Count'!K228</f>
        <v>0.16666666666666666</v>
      </c>
      <c r="G228" s="312">
        <f>'Breakdown -Count'!G228/'Breakdown -Count'!K228</f>
        <v>0.16666666666666666</v>
      </c>
      <c r="H228" s="421">
        <f>'Breakdown -Count'!H228/'Breakdown -Count'!K228</f>
        <v>0.5</v>
      </c>
      <c r="I228" s="312">
        <f>'Breakdown -Count'!I228/'Breakdown -Count'!K228</f>
        <v>0.16666666666666666</v>
      </c>
      <c r="J228" s="312">
        <f>'Breakdown -Count'!J228/'Breakdown -Count'!K228</f>
        <v>0</v>
      </c>
      <c r="K228" s="115">
        <f t="shared" si="9"/>
        <v>0.99999999999999989</v>
      </c>
      <c r="L228" s="115">
        <v>18</v>
      </c>
      <c r="M228" s="116">
        <f t="shared" si="10"/>
        <v>5.5555555555555552E-2</v>
      </c>
      <c r="N228" s="256">
        <f t="shared" si="11"/>
        <v>3.3333333333333339</v>
      </c>
    </row>
    <row r="229" spans="1:14" s="18" customFormat="1" ht="18" thickBot="1">
      <c r="A229" s="105" t="s">
        <v>50</v>
      </c>
      <c r="B229" s="106">
        <v>3</v>
      </c>
      <c r="C229" s="528" t="s">
        <v>1</v>
      </c>
      <c r="D229" s="530" t="s">
        <v>34</v>
      </c>
      <c r="E229" s="528" t="s">
        <v>135</v>
      </c>
      <c r="F229" s="395">
        <f>'Breakdown -Count'!F229/'Breakdown -Count'!K229</f>
        <v>0.22222222222222221</v>
      </c>
      <c r="G229" s="412">
        <f>'Breakdown -Count'!G229/'Breakdown -Count'!K229</f>
        <v>0.66666666666666663</v>
      </c>
      <c r="H229" s="395">
        <f>'Breakdown -Count'!H229/'Breakdown -Count'!K229</f>
        <v>0.1111111111111111</v>
      </c>
      <c r="I229" s="395">
        <f>'Breakdown -Count'!I229/'Breakdown -Count'!K229</f>
        <v>0</v>
      </c>
      <c r="J229" s="395">
        <f>'Breakdown -Count'!J229/'Breakdown -Count'!K229</f>
        <v>0</v>
      </c>
      <c r="K229" s="108">
        <f t="shared" si="9"/>
        <v>1</v>
      </c>
      <c r="L229" s="108">
        <v>18</v>
      </c>
      <c r="M229" s="109">
        <f t="shared" si="10"/>
        <v>5.5555555555555552E-2</v>
      </c>
      <c r="N229" s="256">
        <f t="shared" si="11"/>
        <v>4.1111111111111107</v>
      </c>
    </row>
    <row r="230" spans="1:14" s="18" customFormat="1" ht="18" thickBot="1">
      <c r="A230" s="105" t="s">
        <v>50</v>
      </c>
      <c r="B230" s="106">
        <v>3</v>
      </c>
      <c r="C230" s="528" t="s">
        <v>6</v>
      </c>
      <c r="D230" s="530" t="s">
        <v>33</v>
      </c>
      <c r="E230" s="528" t="s">
        <v>136</v>
      </c>
      <c r="F230" s="395">
        <f>'Breakdown -Count'!F230/'Breakdown -Count'!K230</f>
        <v>0.33333333333333331</v>
      </c>
      <c r="G230" s="412">
        <f>'Breakdown -Count'!G230/'Breakdown -Count'!K230</f>
        <v>0.66666666666666663</v>
      </c>
      <c r="H230" s="395">
        <f>'Breakdown -Count'!H230/'Breakdown -Count'!K230</f>
        <v>0</v>
      </c>
      <c r="I230" s="395">
        <f>'Breakdown -Count'!I230/'Breakdown -Count'!K230</f>
        <v>0</v>
      </c>
      <c r="J230" s="395">
        <f>'Breakdown -Count'!J230/'Breakdown -Count'!K230</f>
        <v>0</v>
      </c>
      <c r="K230" s="108">
        <f t="shared" si="9"/>
        <v>1</v>
      </c>
      <c r="L230" s="108">
        <v>18</v>
      </c>
      <c r="M230" s="109">
        <f t="shared" si="10"/>
        <v>5.5555555555555552E-2</v>
      </c>
      <c r="N230" s="256">
        <f t="shared" si="11"/>
        <v>4.333333333333333</v>
      </c>
    </row>
    <row r="231" spans="1:14" s="18" customFormat="1" ht="15.75" thickBot="1">
      <c r="A231" s="105" t="s">
        <v>50</v>
      </c>
      <c r="B231" s="106">
        <v>3</v>
      </c>
      <c r="C231" s="106" t="s">
        <v>7</v>
      </c>
      <c r="D231" s="110" t="s">
        <v>35</v>
      </c>
      <c r="E231" s="106" t="s">
        <v>136</v>
      </c>
      <c r="F231" s="395">
        <f>'Breakdown -Count'!F231/'Breakdown -Count'!K231</f>
        <v>0.1111111111111111</v>
      </c>
      <c r="G231" s="395">
        <f>'Breakdown -Count'!G231/'Breakdown -Count'!K231</f>
        <v>0.33333333333333331</v>
      </c>
      <c r="H231" s="395">
        <f>'Breakdown -Count'!H231/'Breakdown -Count'!K231</f>
        <v>0.22222222222222221</v>
      </c>
      <c r="I231" s="395">
        <f>'Breakdown -Count'!I231/'Breakdown -Count'!K231</f>
        <v>0.33333333333333331</v>
      </c>
      <c r="J231" s="395">
        <f>'Breakdown -Count'!J231/'Breakdown -Count'!K231</f>
        <v>0</v>
      </c>
      <c r="K231" s="108">
        <f t="shared" si="9"/>
        <v>1</v>
      </c>
      <c r="L231" s="108">
        <v>18</v>
      </c>
      <c r="M231" s="109">
        <f t="shared" si="10"/>
        <v>5.5555555555555552E-2</v>
      </c>
      <c r="N231" s="256">
        <f t="shared" si="11"/>
        <v>3.2222222222222219</v>
      </c>
    </row>
    <row r="232" spans="1:14" s="18" customFormat="1" ht="15.75" thickBot="1">
      <c r="A232" s="105" t="s">
        <v>50</v>
      </c>
      <c r="B232" s="106">
        <v>3</v>
      </c>
      <c r="C232" s="106" t="s">
        <v>8</v>
      </c>
      <c r="D232" s="111" t="s">
        <v>36</v>
      </c>
      <c r="E232" s="106" t="s">
        <v>135</v>
      </c>
      <c r="F232" s="395">
        <f>'Breakdown -Count'!F232/'Breakdown -Count'!K232</f>
        <v>0.5</v>
      </c>
      <c r="G232" s="395">
        <f>'Breakdown -Count'!G232/'Breakdown -Count'!K232</f>
        <v>0.16666666666666666</v>
      </c>
      <c r="H232" s="395">
        <f>'Breakdown -Count'!H232/'Breakdown -Count'!K232</f>
        <v>0.33333333333333331</v>
      </c>
      <c r="I232" s="395">
        <f>'Breakdown -Count'!I232/'Breakdown -Count'!K232</f>
        <v>0</v>
      </c>
      <c r="J232" s="395">
        <f>'Breakdown -Count'!J232/'Breakdown -Count'!K232</f>
        <v>0</v>
      </c>
      <c r="K232" s="108">
        <f t="shared" si="9"/>
        <v>1</v>
      </c>
      <c r="L232" s="108">
        <v>18</v>
      </c>
      <c r="M232" s="109">
        <f t="shared" si="10"/>
        <v>5.5555555555555552E-2</v>
      </c>
      <c r="N232" s="256">
        <f t="shared" si="11"/>
        <v>4.1666666666666661</v>
      </c>
    </row>
    <row r="233" spans="1:14" s="18" customFormat="1" ht="30.75" thickBot="1">
      <c r="A233" s="105" t="s">
        <v>50</v>
      </c>
      <c r="B233" s="106">
        <v>3</v>
      </c>
      <c r="C233" s="528" t="s">
        <v>9</v>
      </c>
      <c r="D233" s="532" t="s">
        <v>44</v>
      </c>
      <c r="E233" s="528" t="s">
        <v>137</v>
      </c>
      <c r="F233" s="395">
        <f>'Breakdown -Count'!F233/'Breakdown -Count'!K233</f>
        <v>0.22222222222222221</v>
      </c>
      <c r="G233" s="412">
        <f>'Breakdown -Count'!G233/'Breakdown -Count'!K233</f>
        <v>0.77777777777777779</v>
      </c>
      <c r="H233" s="395">
        <f>'Breakdown -Count'!H233/'Breakdown -Count'!K233</f>
        <v>0</v>
      </c>
      <c r="I233" s="395">
        <f>'Breakdown -Count'!I233/'Breakdown -Count'!K233</f>
        <v>0</v>
      </c>
      <c r="J233" s="395">
        <f>'Breakdown -Count'!J233/'Breakdown -Count'!K233</f>
        <v>0</v>
      </c>
      <c r="K233" s="108">
        <f t="shared" si="9"/>
        <v>1</v>
      </c>
      <c r="L233" s="108">
        <v>18</v>
      </c>
      <c r="M233" s="109">
        <f t="shared" si="10"/>
        <v>5.5555555555555552E-2</v>
      </c>
      <c r="N233" s="256">
        <f t="shared" si="11"/>
        <v>4.2222222222222223</v>
      </c>
    </row>
    <row r="234" spans="1:14" s="18" customFormat="1" ht="30.75" thickBot="1">
      <c r="A234" s="105" t="s">
        <v>50</v>
      </c>
      <c r="B234" s="106">
        <v>3</v>
      </c>
      <c r="C234" s="528" t="s">
        <v>10</v>
      </c>
      <c r="D234" s="532" t="s">
        <v>37</v>
      </c>
      <c r="E234" s="528" t="s">
        <v>137</v>
      </c>
      <c r="F234" s="395">
        <f>'Breakdown -Count'!F234/'Breakdown -Count'!K234</f>
        <v>0.33333333333333331</v>
      </c>
      <c r="G234" s="412">
        <f>'Breakdown -Count'!G234/'Breakdown -Count'!K234</f>
        <v>0.66666666666666663</v>
      </c>
      <c r="H234" s="395">
        <f>'Breakdown -Count'!H234/'Breakdown -Count'!K234</f>
        <v>0</v>
      </c>
      <c r="I234" s="395">
        <f>'Breakdown -Count'!I234/'Breakdown -Count'!K234</f>
        <v>0</v>
      </c>
      <c r="J234" s="395">
        <f>'Breakdown -Count'!J234/'Breakdown -Count'!K234</f>
        <v>0</v>
      </c>
      <c r="K234" s="108">
        <f t="shared" si="9"/>
        <v>1</v>
      </c>
      <c r="L234" s="108">
        <v>18</v>
      </c>
      <c r="M234" s="109">
        <f t="shared" si="10"/>
        <v>5.5555555555555552E-2</v>
      </c>
      <c r="N234" s="256">
        <f t="shared" si="11"/>
        <v>4.333333333333333</v>
      </c>
    </row>
    <row r="235" spans="1:14" s="18" customFormat="1" ht="15.75" thickBot="1">
      <c r="A235" s="105" t="s">
        <v>50</v>
      </c>
      <c r="B235" s="106">
        <v>3</v>
      </c>
      <c r="C235" s="528" t="s">
        <v>11</v>
      </c>
      <c r="D235" s="531" t="s">
        <v>39</v>
      </c>
      <c r="E235" s="528" t="s">
        <v>135</v>
      </c>
      <c r="F235" s="395">
        <f>'Breakdown -Count'!F235/'Breakdown -Count'!K235</f>
        <v>0.22222222222222221</v>
      </c>
      <c r="G235" s="412">
        <f>'Breakdown -Count'!G235/'Breakdown -Count'!K235</f>
        <v>0.66666666666666663</v>
      </c>
      <c r="H235" s="395">
        <f>'Breakdown -Count'!H235/'Breakdown -Count'!K235</f>
        <v>0.1111111111111111</v>
      </c>
      <c r="I235" s="395">
        <f>'Breakdown -Count'!I235/'Breakdown -Count'!K235</f>
        <v>0</v>
      </c>
      <c r="J235" s="395">
        <f>'Breakdown -Count'!J235/'Breakdown -Count'!K235</f>
        <v>0</v>
      </c>
      <c r="K235" s="108">
        <f t="shared" si="9"/>
        <v>1</v>
      </c>
      <c r="L235" s="108">
        <v>18</v>
      </c>
      <c r="M235" s="109">
        <f t="shared" si="10"/>
        <v>5.5555555555555552E-2</v>
      </c>
      <c r="N235" s="256">
        <f t="shared" si="11"/>
        <v>4.1111111111111107</v>
      </c>
    </row>
    <row r="236" spans="1:14" s="18" customFormat="1" ht="15.75" thickBot="1">
      <c r="A236" s="105" t="s">
        <v>50</v>
      </c>
      <c r="B236" s="106">
        <v>3</v>
      </c>
      <c r="C236" s="528" t="s">
        <v>12</v>
      </c>
      <c r="D236" s="531" t="s">
        <v>38</v>
      </c>
      <c r="E236" s="528" t="s">
        <v>138</v>
      </c>
      <c r="F236" s="395">
        <f>'Breakdown -Count'!F236/'Breakdown -Count'!K236</f>
        <v>0.33333333333333331</v>
      </c>
      <c r="G236" s="412">
        <f>'Breakdown -Count'!G236/'Breakdown -Count'!K236</f>
        <v>0.55555555555555558</v>
      </c>
      <c r="H236" s="395">
        <f>'Breakdown -Count'!H236/'Breakdown -Count'!K236</f>
        <v>0</v>
      </c>
      <c r="I236" s="395">
        <f>'Breakdown -Count'!I236/'Breakdown -Count'!K236</f>
        <v>0</v>
      </c>
      <c r="J236" s="395">
        <f>'Breakdown -Count'!J236/'Breakdown -Count'!K236</f>
        <v>0.1111111111111111</v>
      </c>
      <c r="K236" s="108">
        <f t="shared" si="9"/>
        <v>1</v>
      </c>
      <c r="L236" s="108">
        <v>18</v>
      </c>
      <c r="M236" s="109">
        <f t="shared" si="10"/>
        <v>5.5555555555555552E-2</v>
      </c>
      <c r="N236" s="256">
        <f t="shared" si="11"/>
        <v>4</v>
      </c>
    </row>
    <row r="237" spans="1:14" s="18" customFormat="1" ht="15.75" thickBot="1">
      <c r="A237" s="105" t="s">
        <v>50</v>
      </c>
      <c r="B237" s="106">
        <v>3</v>
      </c>
      <c r="C237" s="528" t="s">
        <v>13</v>
      </c>
      <c r="D237" s="532" t="s">
        <v>40</v>
      </c>
      <c r="E237" s="528" t="s">
        <v>135</v>
      </c>
      <c r="F237" s="395">
        <f>'Breakdown -Count'!F237/'Breakdown -Count'!K237</f>
        <v>0.25</v>
      </c>
      <c r="G237" s="412">
        <f>'Breakdown -Count'!G237/'Breakdown -Count'!K237</f>
        <v>0.5</v>
      </c>
      <c r="H237" s="395">
        <f>'Breakdown -Count'!H237/'Breakdown -Count'!K237</f>
        <v>0.125</v>
      </c>
      <c r="I237" s="395">
        <f>'Breakdown -Count'!I237/'Breakdown -Count'!K237</f>
        <v>0</v>
      </c>
      <c r="J237" s="395">
        <f>'Breakdown -Count'!J237/'Breakdown -Count'!K237</f>
        <v>0.125</v>
      </c>
      <c r="K237" s="108">
        <f t="shared" si="9"/>
        <v>1</v>
      </c>
      <c r="L237" s="108">
        <v>18</v>
      </c>
      <c r="M237" s="109">
        <f t="shared" si="10"/>
        <v>5.5555555555555552E-2</v>
      </c>
      <c r="N237" s="256">
        <f t="shared" si="11"/>
        <v>3.75</v>
      </c>
    </row>
    <row r="238" spans="1:14" s="18" customFormat="1" ht="15.75" thickBot="1">
      <c r="A238" s="105" t="s">
        <v>50</v>
      </c>
      <c r="B238" s="106">
        <v>3</v>
      </c>
      <c r="C238" s="544" t="s">
        <v>15</v>
      </c>
      <c r="D238" s="546" t="s">
        <v>41</v>
      </c>
      <c r="E238" s="544" t="s">
        <v>134</v>
      </c>
      <c r="F238" s="395">
        <f>'Breakdown -Count'!F238/'Breakdown -Count'!K238</f>
        <v>0.1111111111111111</v>
      </c>
      <c r="G238" s="395">
        <f>'Breakdown -Count'!G238/'Breakdown -Count'!K238</f>
        <v>0.33333333333333331</v>
      </c>
      <c r="H238" s="420">
        <f>'Breakdown -Count'!H238/'Breakdown -Count'!K238</f>
        <v>0.55555555555555558</v>
      </c>
      <c r="I238" s="395">
        <f>'Breakdown -Count'!I238/'Breakdown -Count'!K238</f>
        <v>0</v>
      </c>
      <c r="J238" s="395">
        <f>'Breakdown -Count'!J238/'Breakdown -Count'!K238</f>
        <v>0</v>
      </c>
      <c r="K238" s="108">
        <f t="shared" si="9"/>
        <v>1</v>
      </c>
      <c r="L238" s="108">
        <v>18</v>
      </c>
      <c r="M238" s="109">
        <f t="shared" si="10"/>
        <v>5.5555555555555552E-2</v>
      </c>
      <c r="N238" s="256">
        <f t="shared" si="11"/>
        <v>3.5555555555555554</v>
      </c>
    </row>
    <row r="239" spans="1:14" s="18" customFormat="1" ht="15.75" thickBot="1">
      <c r="A239" s="105" t="s">
        <v>50</v>
      </c>
      <c r="B239" s="106">
        <v>3</v>
      </c>
      <c r="C239" s="528" t="s">
        <v>16</v>
      </c>
      <c r="D239" s="532" t="s">
        <v>43</v>
      </c>
      <c r="E239" s="528" t="s">
        <v>136</v>
      </c>
      <c r="F239" s="395">
        <f>'Breakdown -Count'!F239/'Breakdown -Count'!K239</f>
        <v>0.25</v>
      </c>
      <c r="G239" s="412">
        <f>'Breakdown -Count'!G239/'Breakdown -Count'!K239</f>
        <v>0.5</v>
      </c>
      <c r="H239" s="395">
        <f>'Breakdown -Count'!H239/'Breakdown -Count'!K239</f>
        <v>0.25</v>
      </c>
      <c r="I239" s="395">
        <f>'Breakdown -Count'!I239/'Breakdown -Count'!K239</f>
        <v>0</v>
      </c>
      <c r="J239" s="395">
        <f>'Breakdown -Count'!J239/'Breakdown -Count'!K239</f>
        <v>0</v>
      </c>
      <c r="K239" s="108">
        <f t="shared" si="9"/>
        <v>1</v>
      </c>
      <c r="L239" s="108">
        <v>18</v>
      </c>
      <c r="M239" s="109">
        <f t="shared" si="10"/>
        <v>5.5555555555555552E-2</v>
      </c>
      <c r="N239" s="256">
        <f t="shared" si="11"/>
        <v>4</v>
      </c>
    </row>
    <row r="240" spans="1:14" s="18" customFormat="1" ht="15.75" thickBot="1">
      <c r="A240" s="105" t="s">
        <v>50</v>
      </c>
      <c r="B240" s="106">
        <v>3</v>
      </c>
      <c r="C240" s="106" t="s">
        <v>17</v>
      </c>
      <c r="D240" s="111" t="s">
        <v>45</v>
      </c>
      <c r="E240" s="106" t="s">
        <v>139</v>
      </c>
      <c r="F240" s="395">
        <f>'Breakdown -Count'!F240/'Breakdown -Count'!K240</f>
        <v>0.5</v>
      </c>
      <c r="G240" s="395">
        <f>'Breakdown -Count'!G240/'Breakdown -Count'!K240</f>
        <v>0.375</v>
      </c>
      <c r="H240" s="395">
        <f>'Breakdown -Count'!H240/'Breakdown -Count'!K240</f>
        <v>0</v>
      </c>
      <c r="I240" s="395">
        <f>'Breakdown -Count'!I240/'Breakdown -Count'!K240</f>
        <v>0.125</v>
      </c>
      <c r="J240" s="395">
        <f>'Breakdown -Count'!J240/'Breakdown -Count'!K240</f>
        <v>0</v>
      </c>
      <c r="K240" s="108">
        <f t="shared" si="9"/>
        <v>1</v>
      </c>
      <c r="L240" s="108">
        <v>18</v>
      </c>
      <c r="M240" s="109">
        <f t="shared" si="10"/>
        <v>5.5555555555555552E-2</v>
      </c>
      <c r="N240" s="256">
        <f t="shared" si="11"/>
        <v>4.25</v>
      </c>
    </row>
    <row r="241" spans="1:14" s="18" customFormat="1" ht="15.75" thickBot="1">
      <c r="A241" s="408" t="s">
        <v>50</v>
      </c>
      <c r="B241" s="409">
        <v>3</v>
      </c>
      <c r="C241" s="565" t="s">
        <v>18</v>
      </c>
      <c r="D241" s="566" t="s">
        <v>46</v>
      </c>
      <c r="E241" s="554" t="s">
        <v>135</v>
      </c>
      <c r="F241" s="397">
        <f>'Breakdown -Count'!F241/'Breakdown -Count'!K241</f>
        <v>0.33333333333333331</v>
      </c>
      <c r="G241" s="397">
        <f>'Breakdown -Count'!G241/'Breakdown -Count'!K241</f>
        <v>0</v>
      </c>
      <c r="H241" s="422">
        <f>'Breakdown -Count'!H241/'Breakdown -Count'!K241</f>
        <v>0.55555555555555558</v>
      </c>
      <c r="I241" s="397">
        <f>'Breakdown -Count'!I241/'Breakdown -Count'!K241</f>
        <v>0.1111111111111111</v>
      </c>
      <c r="J241" s="397">
        <f>'Breakdown -Count'!J241/'Breakdown -Count'!K241</f>
        <v>0</v>
      </c>
      <c r="K241" s="410">
        <f t="shared" si="9"/>
        <v>1</v>
      </c>
      <c r="L241" s="410">
        <v>18</v>
      </c>
      <c r="M241" s="411">
        <f t="shared" si="10"/>
        <v>5.5555555555555552E-2</v>
      </c>
      <c r="N241" s="256">
        <f t="shared" si="11"/>
        <v>3.5555555555555554</v>
      </c>
    </row>
    <row r="242" spans="1:14" s="18" customFormat="1" ht="18" thickBot="1">
      <c r="A242" s="99" t="s">
        <v>50</v>
      </c>
      <c r="B242" s="100">
        <v>4</v>
      </c>
      <c r="C242" s="547" t="s">
        <v>0</v>
      </c>
      <c r="D242" s="548" t="s">
        <v>32</v>
      </c>
      <c r="E242" s="547" t="s">
        <v>134</v>
      </c>
      <c r="F242" s="312">
        <f>'Breakdown -Count'!F242/'Breakdown -Count'!K242</f>
        <v>0</v>
      </c>
      <c r="G242" s="312">
        <f>'Breakdown -Count'!G242/'Breakdown -Count'!K242</f>
        <v>0</v>
      </c>
      <c r="H242" s="421">
        <f>'Breakdown -Count'!H242/'Breakdown -Count'!K242</f>
        <v>0.5</v>
      </c>
      <c r="I242" s="432">
        <f>'Breakdown -Count'!I242/'Breakdown -Count'!K242</f>
        <v>0.5</v>
      </c>
      <c r="J242" s="312">
        <f>'Breakdown -Count'!J242/'Breakdown -Count'!K242</f>
        <v>0</v>
      </c>
      <c r="K242" s="103">
        <f t="shared" si="9"/>
        <v>1</v>
      </c>
      <c r="L242" s="103">
        <v>9</v>
      </c>
      <c r="M242" s="104">
        <f t="shared" si="10"/>
        <v>0.1111111111111111</v>
      </c>
      <c r="N242" s="256">
        <f t="shared" si="11"/>
        <v>2.5</v>
      </c>
    </row>
    <row r="243" spans="1:14" s="18" customFormat="1" ht="18" thickBot="1">
      <c r="A243" s="105" t="s">
        <v>50</v>
      </c>
      <c r="B243" s="106">
        <v>4</v>
      </c>
      <c r="C243" s="544" t="s">
        <v>1</v>
      </c>
      <c r="D243" s="558" t="s">
        <v>34</v>
      </c>
      <c r="E243" s="544" t="s">
        <v>135</v>
      </c>
      <c r="F243" s="395">
        <f>'Breakdown -Count'!F243/'Breakdown -Count'!K243</f>
        <v>0</v>
      </c>
      <c r="G243" s="395">
        <f>'Breakdown -Count'!G243/'Breakdown -Count'!K243</f>
        <v>0.33333333333333331</v>
      </c>
      <c r="H243" s="420">
        <f>'Breakdown -Count'!H243/'Breakdown -Count'!K243</f>
        <v>0.66666666666666663</v>
      </c>
      <c r="I243" s="395">
        <f>'Breakdown -Count'!I243/'Breakdown -Count'!K243</f>
        <v>0</v>
      </c>
      <c r="J243" s="395">
        <f>'Breakdown -Count'!J243/'Breakdown -Count'!K243</f>
        <v>0</v>
      </c>
      <c r="K243" s="108">
        <f t="shared" si="9"/>
        <v>1</v>
      </c>
      <c r="L243" s="108">
        <v>9</v>
      </c>
      <c r="M243" s="109">
        <f t="shared" si="10"/>
        <v>0.1111111111111111</v>
      </c>
      <c r="N243" s="256">
        <f t="shared" si="11"/>
        <v>3.333333333333333</v>
      </c>
    </row>
    <row r="244" spans="1:14" s="18" customFormat="1" ht="18" thickBot="1">
      <c r="A244" s="105" t="s">
        <v>50</v>
      </c>
      <c r="B244" s="106">
        <v>4</v>
      </c>
      <c r="C244" s="528" t="s">
        <v>6</v>
      </c>
      <c r="D244" s="530" t="s">
        <v>33</v>
      </c>
      <c r="E244" s="528" t="s">
        <v>136</v>
      </c>
      <c r="F244" s="395">
        <f>'Breakdown -Count'!F244/'Breakdown -Count'!K244</f>
        <v>0</v>
      </c>
      <c r="G244" s="412">
        <f>'Breakdown -Count'!G244/'Breakdown -Count'!K244</f>
        <v>0.66666666666666663</v>
      </c>
      <c r="H244" s="395">
        <f>'Breakdown -Count'!H244/'Breakdown -Count'!K244</f>
        <v>0.33333333333333331</v>
      </c>
      <c r="I244" s="395">
        <f>'Breakdown -Count'!I244/'Breakdown -Count'!K244</f>
        <v>0</v>
      </c>
      <c r="J244" s="395">
        <f>'Breakdown -Count'!J244/'Breakdown -Count'!K244</f>
        <v>0</v>
      </c>
      <c r="K244" s="108">
        <f t="shared" si="9"/>
        <v>1</v>
      </c>
      <c r="L244" s="108">
        <v>9</v>
      </c>
      <c r="M244" s="109">
        <f t="shared" si="10"/>
        <v>0.1111111111111111</v>
      </c>
      <c r="N244" s="256">
        <f t="shared" si="11"/>
        <v>3.6666666666666665</v>
      </c>
    </row>
    <row r="245" spans="1:14" s="18" customFormat="1" ht="15.75" thickBot="1">
      <c r="A245" s="105" t="s">
        <v>50</v>
      </c>
      <c r="B245" s="106">
        <v>4</v>
      </c>
      <c r="C245" s="528" t="s">
        <v>7</v>
      </c>
      <c r="D245" s="531" t="s">
        <v>35</v>
      </c>
      <c r="E245" s="528" t="s">
        <v>136</v>
      </c>
      <c r="F245" s="395">
        <f>'Breakdown -Count'!F245/'Breakdown -Count'!K245</f>
        <v>0</v>
      </c>
      <c r="G245" s="412">
        <f>'Breakdown -Count'!G245/'Breakdown -Count'!K245</f>
        <v>0.5</v>
      </c>
      <c r="H245" s="420">
        <f>'Breakdown -Count'!H245/'Breakdown -Count'!K245</f>
        <v>0.5</v>
      </c>
      <c r="I245" s="395">
        <f>'Breakdown -Count'!I245/'Breakdown -Count'!K245</f>
        <v>0</v>
      </c>
      <c r="J245" s="395">
        <f>'Breakdown -Count'!J245/'Breakdown -Count'!K245</f>
        <v>0</v>
      </c>
      <c r="K245" s="108">
        <f t="shared" si="9"/>
        <v>1</v>
      </c>
      <c r="L245" s="108">
        <v>9</v>
      </c>
      <c r="M245" s="109">
        <f t="shared" si="10"/>
        <v>0.1111111111111111</v>
      </c>
      <c r="N245" s="256">
        <f t="shared" si="11"/>
        <v>3.5</v>
      </c>
    </row>
    <row r="246" spans="1:14" s="18" customFormat="1" ht="15.75" thickBot="1">
      <c r="A246" s="105" t="s">
        <v>50</v>
      </c>
      <c r="B246" s="106">
        <v>4</v>
      </c>
      <c r="C246" s="544" t="s">
        <v>8</v>
      </c>
      <c r="D246" s="549" t="s">
        <v>36</v>
      </c>
      <c r="E246" s="544" t="s">
        <v>135</v>
      </c>
      <c r="F246" s="395">
        <f>'Breakdown -Count'!F246/'Breakdown -Count'!K246</f>
        <v>0</v>
      </c>
      <c r="G246" s="395">
        <f>'Breakdown -Count'!G246/'Breakdown -Count'!K246</f>
        <v>0</v>
      </c>
      <c r="H246" s="556">
        <f>'Breakdown -Count'!H246/'Breakdown -Count'!K246</f>
        <v>1</v>
      </c>
      <c r="I246" s="395">
        <f>'Breakdown -Count'!I246/'Breakdown -Count'!K246</f>
        <v>0</v>
      </c>
      <c r="J246" s="395">
        <f>'Breakdown -Count'!J246/'Breakdown -Count'!K246</f>
        <v>0</v>
      </c>
      <c r="K246" s="108">
        <f t="shared" si="9"/>
        <v>1</v>
      </c>
      <c r="L246" s="108">
        <v>9</v>
      </c>
      <c r="M246" s="109">
        <f t="shared" si="10"/>
        <v>0.1111111111111111</v>
      </c>
      <c r="N246" s="256">
        <f t="shared" si="11"/>
        <v>3</v>
      </c>
    </row>
    <row r="247" spans="1:14" s="18" customFormat="1" ht="30.75" thickBot="1">
      <c r="A247" s="105" t="s">
        <v>50</v>
      </c>
      <c r="B247" s="106">
        <v>4</v>
      </c>
      <c r="C247" s="544" t="s">
        <v>9</v>
      </c>
      <c r="D247" s="549" t="s">
        <v>44</v>
      </c>
      <c r="E247" s="544" t="s">
        <v>137</v>
      </c>
      <c r="F247" s="395">
        <f>'Breakdown -Count'!F247/'Breakdown -Count'!K247</f>
        <v>0</v>
      </c>
      <c r="G247" s="308">
        <f>'Breakdown -Count'!G247/'Breakdown -Count'!K247</f>
        <v>0.33333333333333331</v>
      </c>
      <c r="H247" s="420">
        <f>'Breakdown -Count'!H247/'Breakdown -Count'!K247</f>
        <v>0.66666666666666663</v>
      </c>
      <c r="I247" s="395">
        <f>'Breakdown -Count'!I247/'Breakdown -Count'!K247</f>
        <v>0</v>
      </c>
      <c r="J247" s="395">
        <f>'Breakdown -Count'!J247/'Breakdown -Count'!K247</f>
        <v>0</v>
      </c>
      <c r="K247" s="108">
        <f t="shared" si="9"/>
        <v>1</v>
      </c>
      <c r="L247" s="108">
        <v>9</v>
      </c>
      <c r="M247" s="109">
        <f t="shared" si="10"/>
        <v>0.1111111111111111</v>
      </c>
      <c r="N247" s="254">
        <f t="shared" si="11"/>
        <v>3.333333333333333</v>
      </c>
    </row>
    <row r="248" spans="1:14" s="18" customFormat="1" ht="30.75" thickBot="1">
      <c r="A248" s="105" t="s">
        <v>50</v>
      </c>
      <c r="B248" s="106">
        <v>4</v>
      </c>
      <c r="C248" s="544" t="s">
        <v>10</v>
      </c>
      <c r="D248" s="549" t="s">
        <v>37</v>
      </c>
      <c r="E248" s="544" t="s">
        <v>137</v>
      </c>
      <c r="F248" s="395">
        <f>'Breakdown -Count'!F248/'Breakdown -Count'!K248</f>
        <v>0</v>
      </c>
      <c r="G248" s="308">
        <f>'Breakdown -Count'!G248/'Breakdown -Count'!K248</f>
        <v>0</v>
      </c>
      <c r="H248" s="556">
        <f>'Breakdown -Count'!H248/'Breakdown -Count'!K248</f>
        <v>1</v>
      </c>
      <c r="I248" s="395">
        <f>'Breakdown -Count'!I248/'Breakdown -Count'!K248</f>
        <v>0</v>
      </c>
      <c r="J248" s="395">
        <f>'Breakdown -Count'!J248/'Breakdown -Count'!K248</f>
        <v>0</v>
      </c>
      <c r="K248" s="108">
        <f t="shared" si="9"/>
        <v>1</v>
      </c>
      <c r="L248" s="108">
        <v>9</v>
      </c>
      <c r="M248" s="109">
        <f t="shared" si="10"/>
        <v>0.1111111111111111</v>
      </c>
      <c r="N248" s="254">
        <f t="shared" si="11"/>
        <v>3</v>
      </c>
    </row>
    <row r="249" spans="1:14" s="18" customFormat="1" ht="15.75" thickBot="1">
      <c r="A249" s="105" t="s">
        <v>50</v>
      </c>
      <c r="B249" s="106">
        <v>4</v>
      </c>
      <c r="C249" s="106" t="s">
        <v>11</v>
      </c>
      <c r="D249" s="110" t="s">
        <v>39</v>
      </c>
      <c r="E249" s="106" t="s">
        <v>135</v>
      </c>
      <c r="F249" s="395" t="e">
        <f>'Breakdown -Count'!F249/'Breakdown -Count'!K249</f>
        <v>#DIV/0!</v>
      </c>
      <c r="G249" s="315" t="e">
        <f>'Breakdown -Count'!G249/'Breakdown -Count'!K249</f>
        <v>#DIV/0!</v>
      </c>
      <c r="H249" s="315" t="e">
        <f>'Breakdown -Count'!H249/'Breakdown -Count'!K249</f>
        <v>#DIV/0!</v>
      </c>
      <c r="I249" s="429" t="e">
        <f>'Breakdown -Count'!I249/'Breakdown -Count'!K249</f>
        <v>#DIV/0!</v>
      </c>
      <c r="J249" s="429" t="e">
        <f>'Breakdown -Count'!J249/'Breakdown -Count'!K249</f>
        <v>#DIV/0!</v>
      </c>
      <c r="K249" s="108">
        <v>0</v>
      </c>
      <c r="L249" s="108">
        <v>9</v>
      </c>
      <c r="M249" s="109">
        <f t="shared" si="10"/>
        <v>0</v>
      </c>
      <c r="N249" s="271" t="e">
        <f t="shared" si="11"/>
        <v>#DIV/0!</v>
      </c>
    </row>
    <row r="250" spans="1:14" s="18" customFormat="1" ht="15.75" thickBot="1">
      <c r="A250" s="105" t="s">
        <v>50</v>
      </c>
      <c r="B250" s="106">
        <v>4</v>
      </c>
      <c r="C250" s="544" t="s">
        <v>12</v>
      </c>
      <c r="D250" s="546" t="s">
        <v>38</v>
      </c>
      <c r="E250" s="544" t="s">
        <v>138</v>
      </c>
      <c r="F250" s="395">
        <f>'Breakdown -Count'!F250/'Breakdown -Count'!K250</f>
        <v>0</v>
      </c>
      <c r="G250" s="308">
        <f>'Breakdown -Count'!G250/'Breakdown -Count'!K250</f>
        <v>0.33333333333333331</v>
      </c>
      <c r="H250" s="420">
        <f>'Breakdown -Count'!H250/'Breakdown -Count'!K250</f>
        <v>0.66666666666666663</v>
      </c>
      <c r="I250" s="395">
        <f>'Breakdown -Count'!I250/'Breakdown -Count'!K250</f>
        <v>0</v>
      </c>
      <c r="J250" s="395">
        <f>'Breakdown -Count'!J250/'Breakdown -Count'!K250</f>
        <v>0</v>
      </c>
      <c r="K250" s="108">
        <f t="shared" si="9"/>
        <v>1</v>
      </c>
      <c r="L250" s="108">
        <v>9</v>
      </c>
      <c r="M250" s="109">
        <f t="shared" si="10"/>
        <v>0.1111111111111111</v>
      </c>
      <c r="N250" s="254">
        <f t="shared" si="11"/>
        <v>3.333333333333333</v>
      </c>
    </row>
    <row r="251" spans="1:14" s="18" customFormat="1" ht="15.75" thickBot="1">
      <c r="A251" s="105" t="s">
        <v>50</v>
      </c>
      <c r="B251" s="106">
        <v>4</v>
      </c>
      <c r="C251" s="528" t="s">
        <v>13</v>
      </c>
      <c r="D251" s="532" t="s">
        <v>40</v>
      </c>
      <c r="E251" s="528" t="s">
        <v>135</v>
      </c>
      <c r="F251" s="395">
        <f>'Breakdown -Count'!F251/'Breakdown -Count'!K251</f>
        <v>0</v>
      </c>
      <c r="G251" s="412">
        <f>'Breakdown -Count'!G251/'Breakdown -Count'!K251</f>
        <v>0.66666666666666663</v>
      </c>
      <c r="H251" s="308">
        <f>'Breakdown -Count'!H251/'Breakdown -Count'!K251</f>
        <v>0.33333333333333331</v>
      </c>
      <c r="I251" s="395">
        <f>'Breakdown -Count'!I251/'Breakdown -Count'!K251</f>
        <v>0</v>
      </c>
      <c r="J251" s="395">
        <f>'Breakdown -Count'!J251/'Breakdown -Count'!K251</f>
        <v>0</v>
      </c>
      <c r="K251" s="108">
        <f t="shared" si="9"/>
        <v>1</v>
      </c>
      <c r="L251" s="108">
        <v>9</v>
      </c>
      <c r="M251" s="109">
        <f t="shared" si="10"/>
        <v>0.1111111111111111</v>
      </c>
      <c r="N251" s="254">
        <f t="shared" si="11"/>
        <v>3.6666666666666665</v>
      </c>
    </row>
    <row r="252" spans="1:14" s="18" customFormat="1" ht="15.75" thickBot="1">
      <c r="A252" s="105" t="s">
        <v>50</v>
      </c>
      <c r="B252" s="106">
        <v>4</v>
      </c>
      <c r="C252" s="544" t="s">
        <v>15</v>
      </c>
      <c r="D252" s="546" t="s">
        <v>41</v>
      </c>
      <c r="E252" s="544" t="s">
        <v>134</v>
      </c>
      <c r="F252" s="395">
        <f>'Breakdown -Count'!F252/'Breakdown -Count'!K252</f>
        <v>0</v>
      </c>
      <c r="G252" s="308">
        <f>'Breakdown -Count'!G252/'Breakdown -Count'!K252</f>
        <v>0</v>
      </c>
      <c r="H252" s="556">
        <f>'Breakdown -Count'!H252/'Breakdown -Count'!K252</f>
        <v>1</v>
      </c>
      <c r="I252" s="395">
        <f>'Breakdown -Count'!I252/'Breakdown -Count'!K252</f>
        <v>0</v>
      </c>
      <c r="J252" s="395">
        <f>'Breakdown -Count'!J252/'Breakdown -Count'!K252</f>
        <v>0</v>
      </c>
      <c r="K252" s="108">
        <f t="shared" si="9"/>
        <v>1</v>
      </c>
      <c r="L252" s="108">
        <v>9</v>
      </c>
      <c r="M252" s="109">
        <f t="shared" si="10"/>
        <v>0.1111111111111111</v>
      </c>
      <c r="N252" s="254">
        <f t="shared" si="11"/>
        <v>3</v>
      </c>
    </row>
    <row r="253" spans="1:14" s="18" customFormat="1" ht="15.75" thickBot="1">
      <c r="A253" s="105" t="s">
        <v>50</v>
      </c>
      <c r="B253" s="106">
        <v>4</v>
      </c>
      <c r="C253" s="544" t="s">
        <v>16</v>
      </c>
      <c r="D253" s="549" t="s">
        <v>43</v>
      </c>
      <c r="E253" s="544" t="s">
        <v>136</v>
      </c>
      <c r="F253" s="395">
        <f>'Breakdown -Count'!F253/'Breakdown -Count'!K253</f>
        <v>0.5</v>
      </c>
      <c r="G253" s="308">
        <f>'Breakdown -Count'!G253/'Breakdown -Count'!K253</f>
        <v>0</v>
      </c>
      <c r="H253" s="420">
        <f>'Breakdown -Count'!H253/'Breakdown -Count'!K253</f>
        <v>0.5</v>
      </c>
      <c r="I253" s="395">
        <f>'Breakdown -Count'!I253/'Breakdown -Count'!K253</f>
        <v>0</v>
      </c>
      <c r="J253" s="395">
        <f>'Breakdown -Count'!J253/'Breakdown -Count'!K253</f>
        <v>0</v>
      </c>
      <c r="K253" s="108">
        <f t="shared" si="9"/>
        <v>1</v>
      </c>
      <c r="L253" s="108">
        <v>9</v>
      </c>
      <c r="M253" s="109">
        <f t="shared" si="10"/>
        <v>0.1111111111111111</v>
      </c>
      <c r="N253" s="254">
        <f t="shared" si="11"/>
        <v>4</v>
      </c>
    </row>
    <row r="254" spans="1:14" s="18" customFormat="1" ht="15.75" thickBot="1">
      <c r="A254" s="105" t="s">
        <v>50</v>
      </c>
      <c r="B254" s="106">
        <v>4</v>
      </c>
      <c r="C254" s="528" t="s">
        <v>17</v>
      </c>
      <c r="D254" s="532" t="s">
        <v>45</v>
      </c>
      <c r="E254" s="528" t="s">
        <v>139</v>
      </c>
      <c r="F254" s="395">
        <f>'Breakdown -Count'!F254/'Breakdown -Count'!K254</f>
        <v>0.33333333333333331</v>
      </c>
      <c r="G254" s="412">
        <f>'Breakdown -Count'!G254/'Breakdown -Count'!K254</f>
        <v>0.66666666666666663</v>
      </c>
      <c r="H254" s="395">
        <f>'Breakdown -Count'!H254/'Breakdown -Count'!K254</f>
        <v>0</v>
      </c>
      <c r="I254" s="395">
        <f>'Breakdown -Count'!I254/'Breakdown -Count'!K254</f>
        <v>0</v>
      </c>
      <c r="J254" s="395">
        <f>'Breakdown -Count'!J254/'Breakdown -Count'!K254</f>
        <v>0</v>
      </c>
      <c r="K254" s="108">
        <f t="shared" si="9"/>
        <v>1</v>
      </c>
      <c r="L254" s="108">
        <v>9</v>
      </c>
      <c r="M254" s="109">
        <f t="shared" si="10"/>
        <v>0.1111111111111111</v>
      </c>
      <c r="N254" s="256">
        <f t="shared" si="11"/>
        <v>4.333333333333333</v>
      </c>
    </row>
    <row r="255" spans="1:14" s="18" customFormat="1" ht="15.75" thickBot="1">
      <c r="A255" s="323" t="s">
        <v>50</v>
      </c>
      <c r="B255" s="396">
        <v>4</v>
      </c>
      <c r="C255" s="541" t="s">
        <v>18</v>
      </c>
      <c r="D255" s="542" t="s">
        <v>46</v>
      </c>
      <c r="E255" s="541" t="s">
        <v>135</v>
      </c>
      <c r="F255" s="397">
        <f>'Breakdown -Count'!F255/'Breakdown -Count'!K255</f>
        <v>0</v>
      </c>
      <c r="G255" s="414">
        <f>'Breakdown -Count'!G255/'Breakdown -Count'!K255</f>
        <v>1</v>
      </c>
      <c r="H255" s="397">
        <f>'Breakdown -Count'!H255/'Breakdown -Count'!K255</f>
        <v>0</v>
      </c>
      <c r="I255" s="397">
        <f>'Breakdown -Count'!I255/'Breakdown -Count'!K255</f>
        <v>0</v>
      </c>
      <c r="J255" s="397">
        <f>'Breakdown -Count'!J255/'Breakdown -Count'!K255</f>
        <v>0</v>
      </c>
      <c r="K255" s="398">
        <f t="shared" si="9"/>
        <v>1</v>
      </c>
      <c r="L255" s="398">
        <v>9</v>
      </c>
      <c r="M255" s="399">
        <f t="shared" si="10"/>
        <v>0.1111111111111111</v>
      </c>
      <c r="N255" s="256">
        <f t="shared" si="11"/>
        <v>4</v>
      </c>
    </row>
    <row r="256" spans="1:14" s="18" customFormat="1" ht="18" thickBot="1">
      <c r="A256" s="112" t="s">
        <v>50</v>
      </c>
      <c r="B256" s="113">
        <v>5</v>
      </c>
      <c r="C256" s="113" t="s">
        <v>0</v>
      </c>
      <c r="D256" s="114" t="s">
        <v>32</v>
      </c>
      <c r="E256" s="100" t="s">
        <v>134</v>
      </c>
      <c r="F256" s="312" t="e">
        <f>'Breakdown -Count'!F256/'Breakdown -Count'!K256</f>
        <v>#DIV/0!</v>
      </c>
      <c r="G256" s="317" t="e">
        <f>'Breakdown -Count'!G256/'Breakdown -Count'!K256</f>
        <v>#DIV/0!</v>
      </c>
      <c r="H256" s="317" t="e">
        <f>'Breakdown -Count'!H256/'Breakdown -Count'!K256</f>
        <v>#DIV/0!</v>
      </c>
      <c r="I256" s="313" t="e">
        <f>'Breakdown -Count'!I256/'Breakdown -Count'!K256</f>
        <v>#DIV/0!</v>
      </c>
      <c r="J256" s="313" t="e">
        <f>'Breakdown -Count'!J256/'Breakdown -Count'!K256</f>
        <v>#DIV/0!</v>
      </c>
      <c r="K256" s="316" t="e">
        <f>SUM(F256:J256)</f>
        <v>#DIV/0!</v>
      </c>
      <c r="L256" s="115">
        <v>8</v>
      </c>
      <c r="M256" s="116" t="e">
        <f t="shared" si="10"/>
        <v>#DIV/0!</v>
      </c>
      <c r="N256" s="271" t="e">
        <f t="shared" si="11"/>
        <v>#DIV/0!</v>
      </c>
    </row>
    <row r="257" spans="1:14" s="18" customFormat="1" ht="18" thickBot="1">
      <c r="A257" s="105" t="s">
        <v>50</v>
      </c>
      <c r="B257" s="106">
        <v>5</v>
      </c>
      <c r="C257" s="528" t="s">
        <v>1</v>
      </c>
      <c r="D257" s="530" t="s">
        <v>34</v>
      </c>
      <c r="E257" s="528" t="s">
        <v>135</v>
      </c>
      <c r="F257" s="395">
        <f>'Breakdown -Count'!F257/'Breakdown -Count'!K257</f>
        <v>0</v>
      </c>
      <c r="G257" s="412">
        <f>'Breakdown -Count'!G257/'Breakdown -Count'!K257</f>
        <v>0.5</v>
      </c>
      <c r="H257" s="420">
        <f>'Breakdown -Count'!H257/'Breakdown -Count'!K257</f>
        <v>0.5</v>
      </c>
      <c r="I257" s="395">
        <f>'Breakdown -Count'!I257/'Breakdown -Count'!K257</f>
        <v>0</v>
      </c>
      <c r="J257" s="395">
        <f>'Breakdown -Count'!J257/'Breakdown -Count'!K257</f>
        <v>0</v>
      </c>
      <c r="K257" s="108">
        <f t="shared" si="9"/>
        <v>1</v>
      </c>
      <c r="L257" s="108">
        <v>8</v>
      </c>
      <c r="M257" s="109">
        <f t="shared" si="10"/>
        <v>0.125</v>
      </c>
      <c r="N257" s="254">
        <f t="shared" si="11"/>
        <v>3.5</v>
      </c>
    </row>
    <row r="258" spans="1:14" s="18" customFormat="1" ht="18" thickBot="1">
      <c r="A258" s="105" t="s">
        <v>50</v>
      </c>
      <c r="B258" s="106">
        <v>5</v>
      </c>
      <c r="C258" s="544" t="s">
        <v>6</v>
      </c>
      <c r="D258" s="558" t="s">
        <v>33</v>
      </c>
      <c r="E258" s="544" t="s">
        <v>136</v>
      </c>
      <c r="F258" s="395">
        <f>'Breakdown -Count'!F258/'Breakdown -Count'!K258</f>
        <v>0</v>
      </c>
      <c r="G258" s="308">
        <f>'Breakdown -Count'!G258/'Breakdown -Count'!K258</f>
        <v>0</v>
      </c>
      <c r="H258" s="420">
        <f>'Breakdown -Count'!H258/'Breakdown -Count'!K258</f>
        <v>1</v>
      </c>
      <c r="I258" s="395">
        <f>'Breakdown -Count'!I258/'Breakdown -Count'!K258</f>
        <v>0</v>
      </c>
      <c r="J258" s="395">
        <f>'Breakdown -Count'!J258/'Breakdown -Count'!K258</f>
        <v>0</v>
      </c>
      <c r="K258" s="108">
        <f t="shared" si="9"/>
        <v>1</v>
      </c>
      <c r="L258" s="108">
        <v>8</v>
      </c>
      <c r="M258" s="109">
        <f t="shared" si="10"/>
        <v>0.125</v>
      </c>
      <c r="N258" s="254">
        <f t="shared" si="11"/>
        <v>3</v>
      </c>
    </row>
    <row r="259" spans="1:14" s="18" customFormat="1" ht="15.75" thickBot="1">
      <c r="A259" s="105" t="s">
        <v>50</v>
      </c>
      <c r="B259" s="106">
        <v>5</v>
      </c>
      <c r="C259" s="528" t="s">
        <v>7</v>
      </c>
      <c r="D259" s="531" t="s">
        <v>35</v>
      </c>
      <c r="E259" s="528" t="s">
        <v>136</v>
      </c>
      <c r="F259" s="395">
        <f>'Breakdown -Count'!F259/'Breakdown -Count'!K259</f>
        <v>0</v>
      </c>
      <c r="G259" s="412">
        <f>'Breakdown -Count'!G259/'Breakdown -Count'!K259</f>
        <v>0.5</v>
      </c>
      <c r="H259" s="420">
        <f>'Breakdown -Count'!H259/'Breakdown -Count'!K259</f>
        <v>0.5</v>
      </c>
      <c r="I259" s="395">
        <f>'Breakdown -Count'!I259/'Breakdown -Count'!K259</f>
        <v>0</v>
      </c>
      <c r="J259" s="395">
        <f>'Breakdown -Count'!J259/'Breakdown -Count'!K259</f>
        <v>0</v>
      </c>
      <c r="K259" s="108">
        <f t="shared" si="9"/>
        <v>1</v>
      </c>
      <c r="L259" s="108">
        <v>8</v>
      </c>
      <c r="M259" s="109">
        <f t="shared" si="10"/>
        <v>0.125</v>
      </c>
      <c r="N259" s="254">
        <f t="shared" si="11"/>
        <v>3.5</v>
      </c>
    </row>
    <row r="260" spans="1:14" s="18" customFormat="1" ht="15.75" thickBot="1">
      <c r="A260" s="105" t="s">
        <v>50</v>
      </c>
      <c r="B260" s="106">
        <v>5</v>
      </c>
      <c r="C260" s="544" t="s">
        <v>8</v>
      </c>
      <c r="D260" s="549" t="s">
        <v>36</v>
      </c>
      <c r="E260" s="544" t="s">
        <v>135</v>
      </c>
      <c r="F260" s="395">
        <f>'Breakdown -Count'!F260/'Breakdown -Count'!K260</f>
        <v>0</v>
      </c>
      <c r="G260" s="308">
        <f>'Breakdown -Count'!G260/'Breakdown -Count'!K260</f>
        <v>0</v>
      </c>
      <c r="H260" s="420">
        <f>'Breakdown -Count'!H260/'Breakdown -Count'!K260</f>
        <v>1</v>
      </c>
      <c r="I260" s="395">
        <f>'Breakdown -Count'!I260/'Breakdown -Count'!K260</f>
        <v>0</v>
      </c>
      <c r="J260" s="395">
        <f>'Breakdown -Count'!J260/'Breakdown -Count'!K260</f>
        <v>0</v>
      </c>
      <c r="K260" s="108">
        <f t="shared" ref="K260:K323" si="12">SUM(F260:J260)</f>
        <v>1</v>
      </c>
      <c r="L260" s="108">
        <v>8</v>
      </c>
      <c r="M260" s="109">
        <f t="shared" ref="M260:M323" si="13">K260/L260</f>
        <v>0.125</v>
      </c>
      <c r="N260" s="254">
        <f t="shared" si="11"/>
        <v>3</v>
      </c>
    </row>
    <row r="261" spans="1:14" s="18" customFormat="1" ht="30.75" thickBot="1">
      <c r="A261" s="105" t="s">
        <v>50</v>
      </c>
      <c r="B261" s="106">
        <v>5</v>
      </c>
      <c r="C261" s="528" t="s">
        <v>9</v>
      </c>
      <c r="D261" s="532" t="s">
        <v>44</v>
      </c>
      <c r="E261" s="528" t="s">
        <v>137</v>
      </c>
      <c r="F261" s="395">
        <f>'Breakdown -Count'!F261/'Breakdown -Count'!K261</f>
        <v>0</v>
      </c>
      <c r="G261" s="412">
        <f>'Breakdown -Count'!G261/'Breakdown -Count'!K261</f>
        <v>0.5</v>
      </c>
      <c r="H261" s="420">
        <f>'Breakdown -Count'!H261/'Breakdown -Count'!K261</f>
        <v>0.5</v>
      </c>
      <c r="I261" s="395">
        <f>'Breakdown -Count'!I261/'Breakdown -Count'!K261</f>
        <v>0</v>
      </c>
      <c r="J261" s="395">
        <f>'Breakdown -Count'!J261/'Breakdown -Count'!K261</f>
        <v>0</v>
      </c>
      <c r="K261" s="108">
        <f t="shared" si="12"/>
        <v>1</v>
      </c>
      <c r="L261" s="108">
        <v>8</v>
      </c>
      <c r="M261" s="109">
        <f t="shared" si="13"/>
        <v>0.125</v>
      </c>
      <c r="N261" s="254">
        <f t="shared" ref="N261:N324" si="14" xml:space="preserve"> (5*F261+4*G261+3*H261+2*I261+1*J261)/K261</f>
        <v>3.5</v>
      </c>
    </row>
    <row r="262" spans="1:14" s="18" customFormat="1" ht="30.75" thickBot="1">
      <c r="A262" s="105" t="s">
        <v>50</v>
      </c>
      <c r="B262" s="106">
        <v>5</v>
      </c>
      <c r="C262" s="544" t="s">
        <v>10</v>
      </c>
      <c r="D262" s="549" t="s">
        <v>37</v>
      </c>
      <c r="E262" s="544" t="s">
        <v>137</v>
      </c>
      <c r="F262" s="395">
        <f>'Breakdown -Count'!F262/'Breakdown -Count'!K262</f>
        <v>0</v>
      </c>
      <c r="G262" s="308">
        <f>'Breakdown -Count'!G262/'Breakdown -Count'!K262</f>
        <v>0</v>
      </c>
      <c r="H262" s="420">
        <f>'Breakdown -Count'!H262/'Breakdown -Count'!K262</f>
        <v>1</v>
      </c>
      <c r="I262" s="395">
        <f>'Breakdown -Count'!I262/'Breakdown -Count'!K262</f>
        <v>0</v>
      </c>
      <c r="J262" s="395">
        <f>'Breakdown -Count'!J262/'Breakdown -Count'!K262</f>
        <v>0</v>
      </c>
      <c r="K262" s="108">
        <f t="shared" si="12"/>
        <v>1</v>
      </c>
      <c r="L262" s="108">
        <v>8</v>
      </c>
      <c r="M262" s="109">
        <f t="shared" si="13"/>
        <v>0.125</v>
      </c>
      <c r="N262" s="254">
        <f t="shared" si="14"/>
        <v>3</v>
      </c>
    </row>
    <row r="263" spans="1:14" s="18" customFormat="1" ht="15.75" thickBot="1">
      <c r="A263" s="105" t="s">
        <v>50</v>
      </c>
      <c r="B263" s="106">
        <v>5</v>
      </c>
      <c r="C263" s="544" t="s">
        <v>11</v>
      </c>
      <c r="D263" s="546" t="s">
        <v>39</v>
      </c>
      <c r="E263" s="544" t="s">
        <v>135</v>
      </c>
      <c r="F263" s="395">
        <f>'Breakdown -Count'!F263/'Breakdown -Count'!K263</f>
        <v>0</v>
      </c>
      <c r="G263" s="308">
        <f>'Breakdown -Count'!G263/'Breakdown -Count'!K263</f>
        <v>0</v>
      </c>
      <c r="H263" s="420">
        <f>'Breakdown -Count'!H263/'Breakdown -Count'!K263</f>
        <v>1</v>
      </c>
      <c r="I263" s="395">
        <f>'Breakdown -Count'!I263/'Breakdown -Count'!K263</f>
        <v>0</v>
      </c>
      <c r="J263" s="395">
        <f>'Breakdown -Count'!J263/'Breakdown -Count'!K263</f>
        <v>0</v>
      </c>
      <c r="K263" s="108">
        <f t="shared" si="12"/>
        <v>1</v>
      </c>
      <c r="L263" s="108">
        <v>8</v>
      </c>
      <c r="M263" s="109">
        <f t="shared" si="13"/>
        <v>0.125</v>
      </c>
      <c r="N263" s="254">
        <f t="shared" si="14"/>
        <v>3</v>
      </c>
    </row>
    <row r="264" spans="1:14" s="18" customFormat="1" ht="15.75" thickBot="1">
      <c r="A264" s="105" t="s">
        <v>50</v>
      </c>
      <c r="B264" s="106">
        <v>5</v>
      </c>
      <c r="C264" s="544" t="s">
        <v>12</v>
      </c>
      <c r="D264" s="546" t="s">
        <v>38</v>
      </c>
      <c r="E264" s="544" t="s">
        <v>138</v>
      </c>
      <c r="F264" s="395">
        <f>'Breakdown -Count'!F264/'Breakdown -Count'!K264</f>
        <v>0</v>
      </c>
      <c r="G264" s="308">
        <f>'Breakdown -Count'!G264/'Breakdown -Count'!K264</f>
        <v>0</v>
      </c>
      <c r="H264" s="420">
        <f>'Breakdown -Count'!H264/'Breakdown -Count'!K264</f>
        <v>1</v>
      </c>
      <c r="I264" s="395">
        <f>'Breakdown -Count'!I264/'Breakdown -Count'!K264</f>
        <v>0</v>
      </c>
      <c r="J264" s="395">
        <f>'Breakdown -Count'!J264/'Breakdown -Count'!K264</f>
        <v>0</v>
      </c>
      <c r="K264" s="108">
        <f t="shared" si="12"/>
        <v>1</v>
      </c>
      <c r="L264" s="108">
        <v>8</v>
      </c>
      <c r="M264" s="109">
        <f t="shared" si="13"/>
        <v>0.125</v>
      </c>
      <c r="N264" s="254">
        <f t="shared" si="14"/>
        <v>3</v>
      </c>
    </row>
    <row r="265" spans="1:14" s="18" customFormat="1" ht="15.75" thickBot="1">
      <c r="A265" s="105" t="s">
        <v>50</v>
      </c>
      <c r="B265" s="106">
        <v>5</v>
      </c>
      <c r="C265" s="528" t="s">
        <v>13</v>
      </c>
      <c r="D265" s="532" t="s">
        <v>40</v>
      </c>
      <c r="E265" s="528" t="s">
        <v>135</v>
      </c>
      <c r="F265" s="395">
        <f>'Breakdown -Count'!F265/'Breakdown -Count'!K265</f>
        <v>0</v>
      </c>
      <c r="G265" s="412">
        <f>'Breakdown -Count'!G265/'Breakdown -Count'!K265</f>
        <v>0.5</v>
      </c>
      <c r="H265" s="420">
        <f>'Breakdown -Count'!H265/'Breakdown -Count'!K265</f>
        <v>0.5</v>
      </c>
      <c r="I265" s="395">
        <f>'Breakdown -Count'!I265/'Breakdown -Count'!K265</f>
        <v>0</v>
      </c>
      <c r="J265" s="395">
        <f>'Breakdown -Count'!J265/'Breakdown -Count'!K265</f>
        <v>0</v>
      </c>
      <c r="K265" s="108">
        <f t="shared" si="12"/>
        <v>1</v>
      </c>
      <c r="L265" s="108">
        <v>8</v>
      </c>
      <c r="M265" s="109">
        <f t="shared" si="13"/>
        <v>0.125</v>
      </c>
      <c r="N265" s="254">
        <f t="shared" si="14"/>
        <v>3.5</v>
      </c>
    </row>
    <row r="266" spans="1:14" s="18" customFormat="1" ht="15.75" thickBot="1">
      <c r="A266" s="105" t="s">
        <v>50</v>
      </c>
      <c r="B266" s="106">
        <v>5</v>
      </c>
      <c r="C266" s="544" t="s">
        <v>15</v>
      </c>
      <c r="D266" s="546" t="s">
        <v>41</v>
      </c>
      <c r="E266" s="544" t="s">
        <v>134</v>
      </c>
      <c r="F266" s="395">
        <f>'Breakdown -Count'!F266/'Breakdown -Count'!K266</f>
        <v>0</v>
      </c>
      <c r="G266" s="395">
        <f>'Breakdown -Count'!G266/'Breakdown -Count'!K266</f>
        <v>0</v>
      </c>
      <c r="H266" s="420">
        <f>'Breakdown -Count'!H266/'Breakdown -Count'!K266</f>
        <v>1</v>
      </c>
      <c r="I266" s="395">
        <f>'Breakdown -Count'!I266/'Breakdown -Count'!K266</f>
        <v>0</v>
      </c>
      <c r="J266" s="395">
        <f>'Breakdown -Count'!J266/'Breakdown -Count'!K266</f>
        <v>0</v>
      </c>
      <c r="K266" s="108">
        <f t="shared" si="12"/>
        <v>1</v>
      </c>
      <c r="L266" s="108">
        <v>8</v>
      </c>
      <c r="M266" s="109">
        <f t="shared" si="13"/>
        <v>0.125</v>
      </c>
      <c r="N266" s="256">
        <f t="shared" si="14"/>
        <v>3</v>
      </c>
    </row>
    <row r="267" spans="1:14" s="18" customFormat="1" ht="15.75" thickBot="1">
      <c r="A267" s="105" t="s">
        <v>50</v>
      </c>
      <c r="B267" s="106">
        <v>5</v>
      </c>
      <c r="C267" s="544" t="s">
        <v>16</v>
      </c>
      <c r="D267" s="549" t="s">
        <v>43</v>
      </c>
      <c r="E267" s="544" t="s">
        <v>136</v>
      </c>
      <c r="F267" s="395">
        <f>'Breakdown -Count'!F267/'Breakdown -Count'!K267</f>
        <v>0</v>
      </c>
      <c r="G267" s="395">
        <f>'Breakdown -Count'!G267/'Breakdown -Count'!K267</f>
        <v>0</v>
      </c>
      <c r="H267" s="420">
        <f>'Breakdown -Count'!H267/'Breakdown -Count'!K267</f>
        <v>1</v>
      </c>
      <c r="I267" s="395">
        <f>'Breakdown -Count'!I267/'Breakdown -Count'!K267</f>
        <v>0</v>
      </c>
      <c r="J267" s="395">
        <f>'Breakdown -Count'!J267/'Breakdown -Count'!K267</f>
        <v>0</v>
      </c>
      <c r="K267" s="108">
        <f t="shared" si="12"/>
        <v>1</v>
      </c>
      <c r="L267" s="108">
        <v>8</v>
      </c>
      <c r="M267" s="109">
        <f t="shared" si="13"/>
        <v>0.125</v>
      </c>
      <c r="N267" s="256">
        <f t="shared" si="14"/>
        <v>3</v>
      </c>
    </row>
    <row r="268" spans="1:14" s="18" customFormat="1" ht="15.75" thickBot="1">
      <c r="A268" s="105" t="s">
        <v>50</v>
      </c>
      <c r="B268" s="106">
        <v>5</v>
      </c>
      <c r="C268" s="544" t="s">
        <v>17</v>
      </c>
      <c r="D268" s="549" t="s">
        <v>45</v>
      </c>
      <c r="E268" s="544" t="s">
        <v>139</v>
      </c>
      <c r="F268" s="395">
        <f>'Breakdown -Count'!F268/'Breakdown -Count'!K268</f>
        <v>0</v>
      </c>
      <c r="G268" s="395">
        <f>'Breakdown -Count'!G268/'Breakdown -Count'!K268</f>
        <v>0</v>
      </c>
      <c r="H268" s="420">
        <f>'Breakdown -Count'!H268/'Breakdown -Count'!K268</f>
        <v>0.5</v>
      </c>
      <c r="I268" s="431">
        <f>'Breakdown -Count'!I268/'Breakdown -Count'!K268</f>
        <v>0.5</v>
      </c>
      <c r="J268" s="395">
        <f>'Breakdown -Count'!J268/'Breakdown -Count'!K268</f>
        <v>0</v>
      </c>
      <c r="K268" s="108">
        <f t="shared" si="12"/>
        <v>1</v>
      </c>
      <c r="L268" s="108">
        <v>8</v>
      </c>
      <c r="M268" s="109">
        <f t="shared" si="13"/>
        <v>0.125</v>
      </c>
      <c r="N268" s="256">
        <f t="shared" si="14"/>
        <v>2.5</v>
      </c>
    </row>
    <row r="269" spans="1:14" s="18" customFormat="1" ht="15.75" thickBot="1">
      <c r="A269" s="408" t="s">
        <v>50</v>
      </c>
      <c r="B269" s="409">
        <v>5</v>
      </c>
      <c r="C269" s="565" t="s">
        <v>18</v>
      </c>
      <c r="D269" s="566" t="s">
        <v>46</v>
      </c>
      <c r="E269" s="554" t="s">
        <v>135</v>
      </c>
      <c r="F269" s="397">
        <f>'Breakdown -Count'!F269/'Breakdown -Count'!K269</f>
        <v>0.5</v>
      </c>
      <c r="G269" s="397">
        <f>'Breakdown -Count'!G269/'Breakdown -Count'!K269</f>
        <v>0</v>
      </c>
      <c r="H269" s="422">
        <f>'Breakdown -Count'!H269/'Breakdown -Count'!K269</f>
        <v>0.5</v>
      </c>
      <c r="I269" s="397">
        <f>'Breakdown -Count'!I269/'Breakdown -Count'!K269</f>
        <v>0</v>
      </c>
      <c r="J269" s="397">
        <f>'Breakdown -Count'!J269/'Breakdown -Count'!K269</f>
        <v>0</v>
      </c>
      <c r="K269" s="410">
        <f t="shared" si="12"/>
        <v>1</v>
      </c>
      <c r="L269" s="410">
        <v>8</v>
      </c>
      <c r="M269" s="411">
        <f t="shared" si="13"/>
        <v>0.125</v>
      </c>
      <c r="N269" s="256">
        <f t="shared" si="14"/>
        <v>4</v>
      </c>
    </row>
    <row r="270" spans="1:14" s="18" customFormat="1" ht="18" thickBot="1">
      <c r="A270" s="99" t="s">
        <v>50</v>
      </c>
      <c r="B270" s="100">
        <v>6</v>
      </c>
      <c r="C270" s="527" t="s">
        <v>0</v>
      </c>
      <c r="D270" s="534" t="s">
        <v>32</v>
      </c>
      <c r="E270" s="527" t="s">
        <v>134</v>
      </c>
      <c r="F270" s="312">
        <f>'Breakdown -Count'!F270/'Breakdown -Count'!K270</f>
        <v>0</v>
      </c>
      <c r="G270" s="413">
        <f>'Breakdown -Count'!G270/'Breakdown -Count'!K270</f>
        <v>0.5</v>
      </c>
      <c r="H270" s="421">
        <f>'Breakdown -Count'!H270/'Breakdown -Count'!K270</f>
        <v>0.5</v>
      </c>
      <c r="I270" s="312">
        <f>'Breakdown -Count'!I270/'Breakdown -Count'!K270</f>
        <v>0</v>
      </c>
      <c r="J270" s="312">
        <f>'Breakdown -Count'!J270/'Breakdown -Count'!K270</f>
        <v>0</v>
      </c>
      <c r="K270" s="103">
        <f t="shared" si="12"/>
        <v>1</v>
      </c>
      <c r="L270" s="103">
        <v>8</v>
      </c>
      <c r="M270" s="104">
        <f t="shared" si="13"/>
        <v>0.125</v>
      </c>
      <c r="N270" s="256">
        <f t="shared" si="14"/>
        <v>3.5</v>
      </c>
    </row>
    <row r="271" spans="1:14" s="18" customFormat="1" ht="18" thickBot="1">
      <c r="A271" s="105" t="s">
        <v>50</v>
      </c>
      <c r="B271" s="106">
        <v>6</v>
      </c>
      <c r="C271" s="528" t="s">
        <v>1</v>
      </c>
      <c r="D271" s="530" t="s">
        <v>34</v>
      </c>
      <c r="E271" s="528" t="s">
        <v>135</v>
      </c>
      <c r="F271" s="395">
        <f>'Breakdown -Count'!F271/'Breakdown -Count'!K271</f>
        <v>0</v>
      </c>
      <c r="G271" s="412">
        <f>'Breakdown -Count'!G271/'Breakdown -Count'!K271</f>
        <v>0.5</v>
      </c>
      <c r="H271" s="420">
        <f>'Breakdown -Count'!H271/'Breakdown -Count'!K271</f>
        <v>0.5</v>
      </c>
      <c r="I271" s="395">
        <f>'Breakdown -Count'!I271/'Breakdown -Count'!K271</f>
        <v>0</v>
      </c>
      <c r="J271" s="395">
        <f>'Breakdown -Count'!J271/'Breakdown -Count'!K271</f>
        <v>0</v>
      </c>
      <c r="K271" s="108">
        <f t="shared" si="12"/>
        <v>1</v>
      </c>
      <c r="L271" s="108">
        <v>8</v>
      </c>
      <c r="M271" s="109">
        <f t="shared" si="13"/>
        <v>0.125</v>
      </c>
      <c r="N271" s="256">
        <f t="shared" si="14"/>
        <v>3.5</v>
      </c>
    </row>
    <row r="272" spans="1:14" s="18" customFormat="1" ht="18" thickBot="1">
      <c r="A272" s="105" t="s">
        <v>50</v>
      </c>
      <c r="B272" s="106">
        <v>6</v>
      </c>
      <c r="C272" s="528" t="s">
        <v>6</v>
      </c>
      <c r="D272" s="530" t="s">
        <v>33</v>
      </c>
      <c r="E272" s="528" t="s">
        <v>136</v>
      </c>
      <c r="F272" s="395">
        <f>'Breakdown -Count'!F272/'Breakdown -Count'!K272</f>
        <v>0.25</v>
      </c>
      <c r="G272" s="412">
        <f>'Breakdown -Count'!G272/'Breakdown -Count'!K272</f>
        <v>0.5</v>
      </c>
      <c r="H272" s="395">
        <f>'Breakdown -Count'!H272/'Breakdown -Count'!K272</f>
        <v>0</v>
      </c>
      <c r="I272" s="395">
        <f>'Breakdown -Count'!I272/'Breakdown -Count'!K272</f>
        <v>0.25</v>
      </c>
      <c r="J272" s="395">
        <f>'Breakdown -Count'!J272/'Breakdown -Count'!K272</f>
        <v>0</v>
      </c>
      <c r="K272" s="108">
        <f t="shared" si="12"/>
        <v>1</v>
      </c>
      <c r="L272" s="108">
        <v>8</v>
      </c>
      <c r="M272" s="109">
        <f t="shared" si="13"/>
        <v>0.125</v>
      </c>
      <c r="N272" s="256">
        <f t="shared" si="14"/>
        <v>3.75</v>
      </c>
    </row>
    <row r="273" spans="1:14" s="18" customFormat="1" ht="15.75" thickBot="1">
      <c r="A273" s="105" t="s">
        <v>50</v>
      </c>
      <c r="B273" s="106">
        <v>6</v>
      </c>
      <c r="C273" s="528" t="s">
        <v>7</v>
      </c>
      <c r="D273" s="531" t="s">
        <v>35</v>
      </c>
      <c r="E273" s="528" t="s">
        <v>136</v>
      </c>
      <c r="F273" s="395">
        <f>'Breakdown -Count'!F273/'Breakdown -Count'!K273</f>
        <v>0</v>
      </c>
      <c r="G273" s="412">
        <f>'Breakdown -Count'!G273/'Breakdown -Count'!K273</f>
        <v>0.5</v>
      </c>
      <c r="H273" s="395">
        <f>'Breakdown -Count'!H273/'Breakdown -Count'!K273</f>
        <v>0.25</v>
      </c>
      <c r="I273" s="395">
        <f>'Breakdown -Count'!I273/'Breakdown -Count'!K273</f>
        <v>0.25</v>
      </c>
      <c r="J273" s="395">
        <f>'Breakdown -Count'!J273/'Breakdown -Count'!K273</f>
        <v>0</v>
      </c>
      <c r="K273" s="108">
        <f t="shared" si="12"/>
        <v>1</v>
      </c>
      <c r="L273" s="108">
        <v>8</v>
      </c>
      <c r="M273" s="109">
        <f t="shared" si="13"/>
        <v>0.125</v>
      </c>
      <c r="N273" s="256">
        <f t="shared" si="14"/>
        <v>3.25</v>
      </c>
    </row>
    <row r="274" spans="1:14" s="18" customFormat="1" ht="15.75" thickBot="1">
      <c r="A274" s="105" t="s">
        <v>50</v>
      </c>
      <c r="B274" s="106">
        <v>6</v>
      </c>
      <c r="C274" s="544" t="s">
        <v>8</v>
      </c>
      <c r="D274" s="549" t="s">
        <v>36</v>
      </c>
      <c r="E274" s="544" t="s">
        <v>135</v>
      </c>
      <c r="F274" s="395">
        <f>'Breakdown -Count'!F274/'Breakdown -Count'!K274</f>
        <v>0</v>
      </c>
      <c r="G274" s="395">
        <f>'Breakdown -Count'!G274/'Breakdown -Count'!K274</f>
        <v>0.25</v>
      </c>
      <c r="H274" s="420">
        <f>'Breakdown -Count'!H274/'Breakdown -Count'!K274</f>
        <v>0.75</v>
      </c>
      <c r="I274" s="395">
        <f>'Breakdown -Count'!I274/'Breakdown -Count'!K274</f>
        <v>0</v>
      </c>
      <c r="J274" s="395">
        <f>'Breakdown -Count'!J274/'Breakdown -Count'!K274</f>
        <v>0</v>
      </c>
      <c r="K274" s="108">
        <f t="shared" si="12"/>
        <v>1</v>
      </c>
      <c r="L274" s="108">
        <v>8</v>
      </c>
      <c r="M274" s="109">
        <f t="shared" si="13"/>
        <v>0.125</v>
      </c>
      <c r="N274" s="256">
        <f t="shared" si="14"/>
        <v>3.25</v>
      </c>
    </row>
    <row r="275" spans="1:14" s="18" customFormat="1" ht="30.75" thickBot="1">
      <c r="A275" s="105" t="s">
        <v>50</v>
      </c>
      <c r="B275" s="106">
        <v>6</v>
      </c>
      <c r="C275" s="528" t="s">
        <v>9</v>
      </c>
      <c r="D275" s="532" t="s">
        <v>44</v>
      </c>
      <c r="E275" s="528" t="s">
        <v>137</v>
      </c>
      <c r="F275" s="395">
        <f>'Breakdown -Count'!F275/'Breakdown -Count'!K275</f>
        <v>0.25</v>
      </c>
      <c r="G275" s="412">
        <f>'Breakdown -Count'!G275/'Breakdown -Count'!K275</f>
        <v>0.75</v>
      </c>
      <c r="H275" s="395">
        <f>'Breakdown -Count'!H275/'Breakdown -Count'!K275</f>
        <v>0</v>
      </c>
      <c r="I275" s="395">
        <f>'Breakdown -Count'!I275/'Breakdown -Count'!K275</f>
        <v>0</v>
      </c>
      <c r="J275" s="395">
        <f>'Breakdown -Count'!J275/'Breakdown -Count'!K275</f>
        <v>0</v>
      </c>
      <c r="K275" s="108">
        <f t="shared" si="12"/>
        <v>1</v>
      </c>
      <c r="L275" s="108">
        <v>8</v>
      </c>
      <c r="M275" s="109">
        <f t="shared" si="13"/>
        <v>0.125</v>
      </c>
      <c r="N275" s="256">
        <f t="shared" si="14"/>
        <v>4.25</v>
      </c>
    </row>
    <row r="276" spans="1:14" s="18" customFormat="1" ht="30.75" thickBot="1">
      <c r="A276" s="105" t="s">
        <v>50</v>
      </c>
      <c r="B276" s="106">
        <v>6</v>
      </c>
      <c r="C276" s="528" t="s">
        <v>10</v>
      </c>
      <c r="D276" s="532" t="s">
        <v>37</v>
      </c>
      <c r="E276" s="528" t="s">
        <v>137</v>
      </c>
      <c r="F276" s="395">
        <f>'Breakdown -Count'!F276/'Breakdown -Count'!K276</f>
        <v>0.25</v>
      </c>
      <c r="G276" s="412">
        <f>'Breakdown -Count'!G276/'Breakdown -Count'!K276</f>
        <v>0.75</v>
      </c>
      <c r="H276" s="395">
        <f>'Breakdown -Count'!H276/'Breakdown -Count'!K276</f>
        <v>0</v>
      </c>
      <c r="I276" s="395">
        <f>'Breakdown -Count'!I276/'Breakdown -Count'!K276</f>
        <v>0</v>
      </c>
      <c r="J276" s="395">
        <f>'Breakdown -Count'!J276/'Breakdown -Count'!K276</f>
        <v>0</v>
      </c>
      <c r="K276" s="108">
        <f t="shared" si="12"/>
        <v>1</v>
      </c>
      <c r="L276" s="108">
        <v>8</v>
      </c>
      <c r="M276" s="109">
        <f t="shared" si="13"/>
        <v>0.125</v>
      </c>
      <c r="N276" s="256">
        <f t="shared" si="14"/>
        <v>4.25</v>
      </c>
    </row>
    <row r="277" spans="1:14" s="18" customFormat="1" ht="15.75" thickBot="1">
      <c r="A277" s="105" t="s">
        <v>50</v>
      </c>
      <c r="B277" s="106">
        <v>6</v>
      </c>
      <c r="C277" s="528" t="s">
        <v>11</v>
      </c>
      <c r="D277" s="531" t="s">
        <v>39</v>
      </c>
      <c r="E277" s="528" t="s">
        <v>135</v>
      </c>
      <c r="F277" s="395">
        <f>'Breakdown -Count'!F277/'Breakdown -Count'!K277</f>
        <v>0.25</v>
      </c>
      <c r="G277" s="412">
        <f>'Breakdown -Count'!G277/'Breakdown -Count'!K277</f>
        <v>0.5</v>
      </c>
      <c r="H277" s="395">
        <f>'Breakdown -Count'!H277/'Breakdown -Count'!K277</f>
        <v>0</v>
      </c>
      <c r="I277" s="395">
        <f>'Breakdown -Count'!I277/'Breakdown -Count'!K277</f>
        <v>0.25</v>
      </c>
      <c r="J277" s="395">
        <f>'Breakdown -Count'!J277/'Breakdown -Count'!K277</f>
        <v>0</v>
      </c>
      <c r="K277" s="108">
        <f t="shared" si="12"/>
        <v>1</v>
      </c>
      <c r="L277" s="108">
        <v>8</v>
      </c>
      <c r="M277" s="109">
        <f t="shared" si="13"/>
        <v>0.125</v>
      </c>
      <c r="N277" s="256">
        <f t="shared" si="14"/>
        <v>3.75</v>
      </c>
    </row>
    <row r="278" spans="1:14" s="18" customFormat="1" ht="15.75" thickBot="1">
      <c r="A278" s="105" t="s">
        <v>50</v>
      </c>
      <c r="B278" s="106">
        <v>6</v>
      </c>
      <c r="C278" s="528" t="s">
        <v>12</v>
      </c>
      <c r="D278" s="531" t="s">
        <v>38</v>
      </c>
      <c r="E278" s="528" t="s">
        <v>138</v>
      </c>
      <c r="F278" s="395">
        <f>'Breakdown -Count'!F278/'Breakdown -Count'!K278</f>
        <v>0</v>
      </c>
      <c r="G278" s="412">
        <f>'Breakdown -Count'!G278/'Breakdown -Count'!K278</f>
        <v>0.75</v>
      </c>
      <c r="H278" s="395">
        <f>'Breakdown -Count'!H278/'Breakdown -Count'!K278</f>
        <v>0.25</v>
      </c>
      <c r="I278" s="395">
        <f>'Breakdown -Count'!I278/'Breakdown -Count'!K278</f>
        <v>0</v>
      </c>
      <c r="J278" s="395">
        <f>'Breakdown -Count'!J278/'Breakdown -Count'!K278</f>
        <v>0</v>
      </c>
      <c r="K278" s="108">
        <f t="shared" si="12"/>
        <v>1</v>
      </c>
      <c r="L278" s="108">
        <v>8</v>
      </c>
      <c r="M278" s="109">
        <f t="shared" si="13"/>
        <v>0.125</v>
      </c>
      <c r="N278" s="256">
        <f t="shared" si="14"/>
        <v>3.75</v>
      </c>
    </row>
    <row r="279" spans="1:14" s="18" customFormat="1" ht="15.75" thickBot="1">
      <c r="A279" s="105" t="s">
        <v>50</v>
      </c>
      <c r="B279" s="106">
        <v>6</v>
      </c>
      <c r="C279" s="528" t="s">
        <v>13</v>
      </c>
      <c r="D279" s="532" t="s">
        <v>40</v>
      </c>
      <c r="E279" s="528" t="s">
        <v>135</v>
      </c>
      <c r="F279" s="395">
        <f>'Breakdown -Count'!F279/'Breakdown -Count'!K279</f>
        <v>0</v>
      </c>
      <c r="G279" s="412">
        <f>'Breakdown -Count'!G279/'Breakdown -Count'!K279</f>
        <v>0.5</v>
      </c>
      <c r="H279" s="420">
        <f>'Breakdown -Count'!H279/'Breakdown -Count'!K279</f>
        <v>0.5</v>
      </c>
      <c r="I279" s="395">
        <f>'Breakdown -Count'!I279/'Breakdown -Count'!K279</f>
        <v>0</v>
      </c>
      <c r="J279" s="395">
        <f>'Breakdown -Count'!J279/'Breakdown -Count'!K279</f>
        <v>0</v>
      </c>
      <c r="K279" s="108">
        <f t="shared" si="12"/>
        <v>1</v>
      </c>
      <c r="L279" s="108">
        <v>8</v>
      </c>
      <c r="M279" s="109">
        <f t="shared" si="13"/>
        <v>0.125</v>
      </c>
      <c r="N279" s="256">
        <f t="shared" si="14"/>
        <v>3.5</v>
      </c>
    </row>
    <row r="280" spans="1:14" s="18" customFormat="1" ht="15.75" thickBot="1">
      <c r="A280" s="105" t="s">
        <v>50</v>
      </c>
      <c r="B280" s="106">
        <v>6</v>
      </c>
      <c r="C280" s="544" t="s">
        <v>15</v>
      </c>
      <c r="D280" s="546" t="s">
        <v>41</v>
      </c>
      <c r="E280" s="544" t="s">
        <v>134</v>
      </c>
      <c r="F280" s="395">
        <f>'Breakdown -Count'!F280/'Breakdown -Count'!K280</f>
        <v>0.33333333333333331</v>
      </c>
      <c r="G280" s="395">
        <f>'Breakdown -Count'!G280/'Breakdown -Count'!K280</f>
        <v>0</v>
      </c>
      <c r="H280" s="420">
        <f>'Breakdown -Count'!H280/'Breakdown -Count'!K280</f>
        <v>0.66666666666666663</v>
      </c>
      <c r="I280" s="395">
        <f>'Breakdown -Count'!I280/'Breakdown -Count'!K280</f>
        <v>0</v>
      </c>
      <c r="J280" s="395">
        <f>'Breakdown -Count'!J280/'Breakdown -Count'!K280</f>
        <v>0</v>
      </c>
      <c r="K280" s="108">
        <f t="shared" si="12"/>
        <v>1</v>
      </c>
      <c r="L280" s="108">
        <v>8</v>
      </c>
      <c r="M280" s="109">
        <f t="shared" si="13"/>
        <v>0.125</v>
      </c>
      <c r="N280" s="256">
        <f t="shared" si="14"/>
        <v>3.6666666666666665</v>
      </c>
    </row>
    <row r="281" spans="1:14" s="18" customFormat="1" ht="15.75" thickBot="1">
      <c r="A281" s="105" t="s">
        <v>50</v>
      </c>
      <c r="B281" s="106">
        <v>6</v>
      </c>
      <c r="C281" s="528" t="s">
        <v>16</v>
      </c>
      <c r="D281" s="532" t="s">
        <v>43</v>
      </c>
      <c r="E281" s="528" t="s">
        <v>136</v>
      </c>
      <c r="F281" s="395">
        <f>'Breakdown -Count'!F281/'Breakdown -Count'!K281</f>
        <v>0</v>
      </c>
      <c r="G281" s="412">
        <f>'Breakdown -Count'!G281/'Breakdown -Count'!K281</f>
        <v>1</v>
      </c>
      <c r="H281" s="395">
        <f>'Breakdown -Count'!H281/'Breakdown -Count'!K281</f>
        <v>0</v>
      </c>
      <c r="I281" s="395">
        <f>'Breakdown -Count'!I281/'Breakdown -Count'!K281</f>
        <v>0</v>
      </c>
      <c r="J281" s="395">
        <f>'Breakdown -Count'!J281/'Breakdown -Count'!K281</f>
        <v>0</v>
      </c>
      <c r="K281" s="108">
        <f t="shared" si="12"/>
        <v>1</v>
      </c>
      <c r="L281" s="108">
        <v>8</v>
      </c>
      <c r="M281" s="109">
        <f t="shared" si="13"/>
        <v>0.125</v>
      </c>
      <c r="N281" s="256">
        <f t="shared" si="14"/>
        <v>4</v>
      </c>
    </row>
    <row r="282" spans="1:14" s="18" customFormat="1" ht="15.75" thickBot="1">
      <c r="A282" s="105" t="s">
        <v>50</v>
      </c>
      <c r="B282" s="106">
        <v>6</v>
      </c>
      <c r="C282" s="106" t="s">
        <v>17</v>
      </c>
      <c r="D282" s="111" t="s">
        <v>45</v>
      </c>
      <c r="E282" s="106" t="s">
        <v>139</v>
      </c>
      <c r="F282" s="395">
        <f>'Breakdown -Count'!F282/'Breakdown -Count'!K282</f>
        <v>0.25</v>
      </c>
      <c r="G282" s="395">
        <f>'Breakdown -Count'!G282/'Breakdown -Count'!K282</f>
        <v>0</v>
      </c>
      <c r="H282" s="395">
        <f>'Breakdown -Count'!H282/'Breakdown -Count'!K282</f>
        <v>0.25</v>
      </c>
      <c r="I282" s="431">
        <f>'Breakdown -Count'!I282/'Breakdown -Count'!K282</f>
        <v>0.5</v>
      </c>
      <c r="J282" s="395">
        <f>'Breakdown -Count'!J282/'Breakdown -Count'!K282</f>
        <v>0</v>
      </c>
      <c r="K282" s="108">
        <f t="shared" si="12"/>
        <v>1</v>
      </c>
      <c r="L282" s="108">
        <v>8</v>
      </c>
      <c r="M282" s="109">
        <f t="shared" si="13"/>
        <v>0.125</v>
      </c>
      <c r="N282" s="256">
        <f t="shared" si="14"/>
        <v>3</v>
      </c>
    </row>
    <row r="283" spans="1:14" s="18" customFormat="1" ht="15.75" thickBot="1">
      <c r="A283" s="323" t="s">
        <v>50</v>
      </c>
      <c r="B283" s="396">
        <v>6</v>
      </c>
      <c r="C283" s="396" t="s">
        <v>18</v>
      </c>
      <c r="D283" s="336" t="s">
        <v>46</v>
      </c>
      <c r="E283" s="396" t="s">
        <v>135</v>
      </c>
      <c r="F283" s="397">
        <f>'Breakdown -Count'!F283/'Breakdown -Count'!K283</f>
        <v>0.75</v>
      </c>
      <c r="G283" s="397">
        <f>'Breakdown -Count'!G283/'Breakdown -Count'!K283</f>
        <v>0</v>
      </c>
      <c r="H283" s="397">
        <f>'Breakdown -Count'!H283/'Breakdown -Count'!K283</f>
        <v>0</v>
      </c>
      <c r="I283" s="397">
        <f>'Breakdown -Count'!I283/'Breakdown -Count'!K283</f>
        <v>0.25</v>
      </c>
      <c r="J283" s="397">
        <f>'Breakdown -Count'!J283/'Breakdown -Count'!K283</f>
        <v>0</v>
      </c>
      <c r="K283" s="398">
        <f t="shared" si="12"/>
        <v>1</v>
      </c>
      <c r="L283" s="398">
        <v>8</v>
      </c>
      <c r="M283" s="399">
        <f t="shared" si="13"/>
        <v>0.125</v>
      </c>
      <c r="N283" s="256">
        <f t="shared" si="14"/>
        <v>4.25</v>
      </c>
    </row>
    <row r="284" spans="1:14" s="18" customFormat="1" ht="18" thickBot="1">
      <c r="A284" s="99" t="s">
        <v>50</v>
      </c>
      <c r="B284" s="100">
        <v>7</v>
      </c>
      <c r="C284" s="547" t="s">
        <v>0</v>
      </c>
      <c r="D284" s="560" t="s">
        <v>32</v>
      </c>
      <c r="E284" s="547" t="s">
        <v>134</v>
      </c>
      <c r="F284" s="312">
        <f>'Breakdown -Count'!F284/'Breakdown -Count'!K284</f>
        <v>0</v>
      </c>
      <c r="G284" s="312">
        <f>'Breakdown -Count'!G284/'Breakdown -Count'!K284</f>
        <v>0</v>
      </c>
      <c r="H284" s="421">
        <f>'Breakdown -Count'!H284/'Breakdown -Count'!K284</f>
        <v>1</v>
      </c>
      <c r="I284" s="312">
        <f>'Breakdown -Count'!I284/'Breakdown -Count'!K284</f>
        <v>0</v>
      </c>
      <c r="J284" s="312">
        <f>'Breakdown -Count'!J284/'Breakdown -Count'!K284</f>
        <v>0</v>
      </c>
      <c r="K284" s="103">
        <f t="shared" si="12"/>
        <v>1</v>
      </c>
      <c r="L284" s="103">
        <v>8</v>
      </c>
      <c r="M284" s="104">
        <f t="shared" si="13"/>
        <v>0.125</v>
      </c>
      <c r="N284" s="256">
        <f t="shared" si="14"/>
        <v>3</v>
      </c>
    </row>
    <row r="285" spans="1:14" s="18" customFormat="1" ht="18" thickBot="1">
      <c r="A285" s="105" t="s">
        <v>50</v>
      </c>
      <c r="B285" s="106">
        <v>7</v>
      </c>
      <c r="C285" s="528" t="s">
        <v>1</v>
      </c>
      <c r="D285" s="530" t="s">
        <v>34</v>
      </c>
      <c r="E285" s="528" t="s">
        <v>135</v>
      </c>
      <c r="F285" s="395">
        <f>'Breakdown -Count'!F285/'Breakdown -Count'!K285</f>
        <v>0</v>
      </c>
      <c r="G285" s="412">
        <f>'Breakdown -Count'!G285/'Breakdown -Count'!K285</f>
        <v>1</v>
      </c>
      <c r="H285" s="395">
        <f>'Breakdown -Count'!H285/'Breakdown -Count'!K285</f>
        <v>0</v>
      </c>
      <c r="I285" s="395">
        <f>'Breakdown -Count'!I285/'Breakdown -Count'!K285</f>
        <v>0</v>
      </c>
      <c r="J285" s="395">
        <f>'Breakdown -Count'!J285/'Breakdown -Count'!K285</f>
        <v>0</v>
      </c>
      <c r="K285" s="108">
        <f t="shared" si="12"/>
        <v>1</v>
      </c>
      <c r="L285" s="108">
        <v>8</v>
      </c>
      <c r="M285" s="109">
        <f t="shared" si="13"/>
        <v>0.125</v>
      </c>
      <c r="N285" s="256">
        <f t="shared" si="14"/>
        <v>4</v>
      </c>
    </row>
    <row r="286" spans="1:14" s="18" customFormat="1" ht="18" thickBot="1">
      <c r="A286" s="105" t="s">
        <v>50</v>
      </c>
      <c r="B286" s="106">
        <v>7</v>
      </c>
      <c r="C286" s="106" t="s">
        <v>6</v>
      </c>
      <c r="D286" s="107" t="s">
        <v>33</v>
      </c>
      <c r="E286" s="106" t="s">
        <v>136</v>
      </c>
      <c r="F286" s="395">
        <f>'Breakdown -Count'!F286/'Breakdown -Count'!K286</f>
        <v>1</v>
      </c>
      <c r="G286" s="395">
        <f>'Breakdown -Count'!G286/'Breakdown -Count'!K286</f>
        <v>0</v>
      </c>
      <c r="H286" s="395">
        <f>'Breakdown -Count'!H286/'Breakdown -Count'!K286</f>
        <v>0</v>
      </c>
      <c r="I286" s="395">
        <f>'Breakdown -Count'!I286/'Breakdown -Count'!K286</f>
        <v>0</v>
      </c>
      <c r="J286" s="395">
        <f>'Breakdown -Count'!J286/'Breakdown -Count'!K286</f>
        <v>0</v>
      </c>
      <c r="K286" s="108">
        <f>SUM(F286:J286)</f>
        <v>1</v>
      </c>
      <c r="L286" s="108">
        <v>8</v>
      </c>
      <c r="M286" s="109">
        <f t="shared" si="13"/>
        <v>0.125</v>
      </c>
      <c r="N286" s="256">
        <f t="shared" si="14"/>
        <v>5</v>
      </c>
    </row>
    <row r="287" spans="1:14" s="18" customFormat="1" ht="15.75" thickBot="1">
      <c r="A287" s="105" t="s">
        <v>50</v>
      </c>
      <c r="B287" s="106">
        <v>7</v>
      </c>
      <c r="C287" s="106" t="s">
        <v>7</v>
      </c>
      <c r="D287" s="110" t="s">
        <v>35</v>
      </c>
      <c r="E287" s="106" t="s">
        <v>136</v>
      </c>
      <c r="F287" s="395">
        <f>'Breakdown -Count'!F287/'Breakdown -Count'!K287</f>
        <v>1</v>
      </c>
      <c r="G287" s="395">
        <f>'Breakdown -Count'!G287/'Breakdown -Count'!K287</f>
        <v>0</v>
      </c>
      <c r="H287" s="395">
        <f>'Breakdown -Count'!H287/'Breakdown -Count'!K287</f>
        <v>0</v>
      </c>
      <c r="I287" s="395">
        <f>'Breakdown -Count'!I287/'Breakdown -Count'!K287</f>
        <v>0</v>
      </c>
      <c r="J287" s="395">
        <f>'Breakdown -Count'!J287/'Breakdown -Count'!K287</f>
        <v>0</v>
      </c>
      <c r="K287" s="108">
        <f t="shared" si="12"/>
        <v>1</v>
      </c>
      <c r="L287" s="108">
        <v>8</v>
      </c>
      <c r="M287" s="109">
        <f t="shared" si="13"/>
        <v>0.125</v>
      </c>
      <c r="N287" s="256">
        <f t="shared" si="14"/>
        <v>5</v>
      </c>
    </row>
    <row r="288" spans="1:14" s="18" customFormat="1" ht="15.75" thickBot="1">
      <c r="A288" s="105" t="s">
        <v>50</v>
      </c>
      <c r="B288" s="106">
        <v>7</v>
      </c>
      <c r="C288" s="528" t="s">
        <v>8</v>
      </c>
      <c r="D288" s="532" t="s">
        <v>36</v>
      </c>
      <c r="E288" s="528" t="s">
        <v>135</v>
      </c>
      <c r="F288" s="395">
        <f>'Breakdown -Count'!F288/'Breakdown -Count'!K288</f>
        <v>0</v>
      </c>
      <c r="G288" s="412">
        <f>'Breakdown -Count'!G288/'Breakdown -Count'!K288</f>
        <v>0.5</v>
      </c>
      <c r="H288" s="420">
        <f>'Breakdown -Count'!H288/'Breakdown -Count'!K288</f>
        <v>0.5</v>
      </c>
      <c r="I288" s="395">
        <f>'Breakdown -Count'!I288/'Breakdown -Count'!K288</f>
        <v>0</v>
      </c>
      <c r="J288" s="395">
        <f>'Breakdown -Count'!J288/'Breakdown -Count'!K288</f>
        <v>0</v>
      </c>
      <c r="K288" s="108">
        <f t="shared" si="12"/>
        <v>1</v>
      </c>
      <c r="L288" s="108">
        <v>8</v>
      </c>
      <c r="M288" s="109">
        <f t="shared" si="13"/>
        <v>0.125</v>
      </c>
      <c r="N288" s="256">
        <f t="shared" si="14"/>
        <v>3.5</v>
      </c>
    </row>
    <row r="289" spans="1:14" s="18" customFormat="1" ht="30.75" thickBot="1">
      <c r="A289" s="105" t="s">
        <v>50</v>
      </c>
      <c r="B289" s="106">
        <v>7</v>
      </c>
      <c r="C289" s="528" t="s">
        <v>9</v>
      </c>
      <c r="D289" s="532" t="s">
        <v>44</v>
      </c>
      <c r="E289" s="528" t="s">
        <v>137</v>
      </c>
      <c r="F289" s="395">
        <f>'Breakdown -Count'!F289/'Breakdown -Count'!K289</f>
        <v>0.5</v>
      </c>
      <c r="G289" s="412">
        <f>'Breakdown -Count'!G289/'Breakdown -Count'!K289</f>
        <v>0.5</v>
      </c>
      <c r="H289" s="395">
        <f>'Breakdown -Count'!H289/'Breakdown -Count'!K289</f>
        <v>0</v>
      </c>
      <c r="I289" s="395">
        <f>'Breakdown -Count'!I289/'Breakdown -Count'!K289</f>
        <v>0</v>
      </c>
      <c r="J289" s="395">
        <f>'Breakdown -Count'!J289/'Breakdown -Count'!K289</f>
        <v>0</v>
      </c>
      <c r="K289" s="108">
        <f t="shared" si="12"/>
        <v>1</v>
      </c>
      <c r="L289" s="108">
        <v>8</v>
      </c>
      <c r="M289" s="109">
        <f t="shared" si="13"/>
        <v>0.125</v>
      </c>
      <c r="N289" s="256">
        <f t="shared" si="14"/>
        <v>4.5</v>
      </c>
    </row>
    <row r="290" spans="1:14" s="18" customFormat="1" ht="30.75" thickBot="1">
      <c r="A290" s="105" t="s">
        <v>50</v>
      </c>
      <c r="B290" s="106">
        <v>7</v>
      </c>
      <c r="C290" s="528" t="s">
        <v>10</v>
      </c>
      <c r="D290" s="532" t="s">
        <v>37</v>
      </c>
      <c r="E290" s="528" t="s">
        <v>137</v>
      </c>
      <c r="F290" s="395">
        <f>'Breakdown -Count'!F290/'Breakdown -Count'!K290</f>
        <v>0.5</v>
      </c>
      <c r="G290" s="412">
        <f>'Breakdown -Count'!G290/'Breakdown -Count'!K290</f>
        <v>0.5</v>
      </c>
      <c r="H290" s="395">
        <f>'Breakdown -Count'!H290/'Breakdown -Count'!K290</f>
        <v>0</v>
      </c>
      <c r="I290" s="395">
        <f>'Breakdown -Count'!I290/'Breakdown -Count'!K290</f>
        <v>0</v>
      </c>
      <c r="J290" s="395">
        <f>'Breakdown -Count'!J290/'Breakdown -Count'!K290</f>
        <v>0</v>
      </c>
      <c r="K290" s="108">
        <f t="shared" si="12"/>
        <v>1</v>
      </c>
      <c r="L290" s="108">
        <v>8</v>
      </c>
      <c r="M290" s="109">
        <f t="shared" si="13"/>
        <v>0.125</v>
      </c>
      <c r="N290" s="256">
        <f t="shared" si="14"/>
        <v>4.5</v>
      </c>
    </row>
    <row r="291" spans="1:14" s="18" customFormat="1" ht="15.75" thickBot="1">
      <c r="A291" s="105" t="s">
        <v>50</v>
      </c>
      <c r="B291" s="106">
        <v>7</v>
      </c>
      <c r="C291" s="528" t="s">
        <v>11</v>
      </c>
      <c r="D291" s="531" t="s">
        <v>39</v>
      </c>
      <c r="E291" s="528" t="s">
        <v>135</v>
      </c>
      <c r="F291" s="395">
        <f>'Breakdown -Count'!F291/'Breakdown -Count'!K291</f>
        <v>0.5</v>
      </c>
      <c r="G291" s="412">
        <f>'Breakdown -Count'!G291/'Breakdown -Count'!K291</f>
        <v>0.5</v>
      </c>
      <c r="H291" s="395">
        <f>'Breakdown -Count'!H291/'Breakdown -Count'!K291</f>
        <v>0</v>
      </c>
      <c r="I291" s="395">
        <f>'Breakdown -Count'!I291/'Breakdown -Count'!K291</f>
        <v>0</v>
      </c>
      <c r="J291" s="395">
        <f>'Breakdown -Count'!J291/'Breakdown -Count'!K291</f>
        <v>0</v>
      </c>
      <c r="K291" s="108">
        <f t="shared" si="12"/>
        <v>1</v>
      </c>
      <c r="L291" s="108">
        <v>8</v>
      </c>
      <c r="M291" s="109">
        <f t="shared" si="13"/>
        <v>0.125</v>
      </c>
      <c r="N291" s="256">
        <f t="shared" si="14"/>
        <v>4.5</v>
      </c>
    </row>
    <row r="292" spans="1:14" s="18" customFormat="1" ht="15.75" thickBot="1">
      <c r="A292" s="105" t="s">
        <v>50</v>
      </c>
      <c r="B292" s="106">
        <v>7</v>
      </c>
      <c r="C292" s="528" t="s">
        <v>12</v>
      </c>
      <c r="D292" s="531" t="s">
        <v>38</v>
      </c>
      <c r="E292" s="528" t="s">
        <v>138</v>
      </c>
      <c r="F292" s="395">
        <f>'Breakdown -Count'!F292/'Breakdown -Count'!K292</f>
        <v>0.5</v>
      </c>
      <c r="G292" s="412">
        <f>'Breakdown -Count'!G292/'Breakdown -Count'!K292</f>
        <v>0.5</v>
      </c>
      <c r="H292" s="395">
        <f>'Breakdown -Count'!H292/'Breakdown -Count'!K292</f>
        <v>0</v>
      </c>
      <c r="I292" s="395">
        <f>'Breakdown -Count'!I292/'Breakdown -Count'!K292</f>
        <v>0</v>
      </c>
      <c r="J292" s="395">
        <f>'Breakdown -Count'!J292/'Breakdown -Count'!K292</f>
        <v>0</v>
      </c>
      <c r="K292" s="108">
        <f t="shared" si="12"/>
        <v>1</v>
      </c>
      <c r="L292" s="108">
        <v>8</v>
      </c>
      <c r="M292" s="109">
        <f t="shared" si="13"/>
        <v>0.125</v>
      </c>
      <c r="N292" s="256">
        <f t="shared" si="14"/>
        <v>4.5</v>
      </c>
    </row>
    <row r="293" spans="1:14" s="18" customFormat="1" ht="15.75" thickBot="1">
      <c r="A293" s="105" t="s">
        <v>50</v>
      </c>
      <c r="B293" s="106">
        <v>7</v>
      </c>
      <c r="C293" s="528" t="s">
        <v>13</v>
      </c>
      <c r="D293" s="532" t="s">
        <v>40</v>
      </c>
      <c r="E293" s="528" t="s">
        <v>135</v>
      </c>
      <c r="F293" s="395">
        <f>'Breakdown -Count'!F293/'Breakdown -Count'!K293</f>
        <v>0.5</v>
      </c>
      <c r="G293" s="412">
        <f>'Breakdown -Count'!G293/'Breakdown -Count'!K293</f>
        <v>0.5</v>
      </c>
      <c r="H293" s="395">
        <f>'Breakdown -Count'!H293/'Breakdown -Count'!K293</f>
        <v>0</v>
      </c>
      <c r="I293" s="395">
        <f>'Breakdown -Count'!I293/'Breakdown -Count'!K293</f>
        <v>0</v>
      </c>
      <c r="J293" s="395">
        <f>'Breakdown -Count'!J293/'Breakdown -Count'!K293</f>
        <v>0</v>
      </c>
      <c r="K293" s="108">
        <f t="shared" si="12"/>
        <v>1</v>
      </c>
      <c r="L293" s="108">
        <v>8</v>
      </c>
      <c r="M293" s="109">
        <f t="shared" si="13"/>
        <v>0.125</v>
      </c>
      <c r="N293" s="256">
        <f t="shared" si="14"/>
        <v>4.5</v>
      </c>
    </row>
    <row r="294" spans="1:14" s="18" customFormat="1" ht="15.75" thickBot="1">
      <c r="A294" s="105" t="s">
        <v>50</v>
      </c>
      <c r="B294" s="106">
        <v>7</v>
      </c>
      <c r="C294" s="528" t="s">
        <v>15</v>
      </c>
      <c r="D294" s="531" t="s">
        <v>41</v>
      </c>
      <c r="E294" s="528" t="s">
        <v>134</v>
      </c>
      <c r="F294" s="395">
        <f>'Breakdown -Count'!F294/'Breakdown -Count'!K294</f>
        <v>0.5</v>
      </c>
      <c r="G294" s="412">
        <f>'Breakdown -Count'!G294/'Breakdown -Count'!K294</f>
        <v>0.5</v>
      </c>
      <c r="H294" s="395">
        <f>'Breakdown -Count'!H294/'Breakdown -Count'!K294</f>
        <v>0</v>
      </c>
      <c r="I294" s="395">
        <f>'Breakdown -Count'!I294/'Breakdown -Count'!K294</f>
        <v>0</v>
      </c>
      <c r="J294" s="395">
        <f>'Breakdown -Count'!J294/'Breakdown -Count'!K294</f>
        <v>0</v>
      </c>
      <c r="K294" s="108">
        <f t="shared" si="12"/>
        <v>1</v>
      </c>
      <c r="L294" s="108">
        <v>8</v>
      </c>
      <c r="M294" s="109">
        <f t="shared" si="13"/>
        <v>0.125</v>
      </c>
      <c r="N294" s="256">
        <f t="shared" si="14"/>
        <v>4.5</v>
      </c>
    </row>
    <row r="295" spans="1:14" s="18" customFormat="1" ht="15.75" thickBot="1">
      <c r="A295" s="105" t="s">
        <v>50</v>
      </c>
      <c r="B295" s="106">
        <v>7</v>
      </c>
      <c r="C295" s="528" t="s">
        <v>16</v>
      </c>
      <c r="D295" s="532" t="s">
        <v>43</v>
      </c>
      <c r="E295" s="528" t="s">
        <v>136</v>
      </c>
      <c r="F295" s="395">
        <f>'Breakdown -Count'!F295/'Breakdown -Count'!K295</f>
        <v>0</v>
      </c>
      <c r="G295" s="412">
        <f>'Breakdown -Count'!G295/'Breakdown -Count'!K295</f>
        <v>1</v>
      </c>
      <c r="H295" s="395">
        <f>'Breakdown -Count'!H295/'Breakdown -Count'!K295</f>
        <v>0</v>
      </c>
      <c r="I295" s="395">
        <f>'Breakdown -Count'!I295/'Breakdown -Count'!K295</f>
        <v>0</v>
      </c>
      <c r="J295" s="395">
        <f>'Breakdown -Count'!J295/'Breakdown -Count'!K295</f>
        <v>0</v>
      </c>
      <c r="K295" s="108">
        <f t="shared" si="12"/>
        <v>1</v>
      </c>
      <c r="L295" s="108">
        <v>8</v>
      </c>
      <c r="M295" s="109">
        <f t="shared" si="13"/>
        <v>0.125</v>
      </c>
      <c r="N295" s="256">
        <f t="shared" si="14"/>
        <v>4</v>
      </c>
    </row>
    <row r="296" spans="1:14" s="18" customFormat="1" ht="15.75" thickBot="1">
      <c r="A296" s="105" t="s">
        <v>50</v>
      </c>
      <c r="B296" s="106">
        <v>7</v>
      </c>
      <c r="C296" s="106" t="s">
        <v>17</v>
      </c>
      <c r="D296" s="111" t="s">
        <v>45</v>
      </c>
      <c r="E296" s="106" t="s">
        <v>139</v>
      </c>
      <c r="F296" s="395">
        <f>'Breakdown -Count'!F296/'Breakdown -Count'!K296</f>
        <v>1</v>
      </c>
      <c r="G296" s="395">
        <f>'Breakdown -Count'!G296/'Breakdown -Count'!K296</f>
        <v>0</v>
      </c>
      <c r="H296" s="395">
        <f>'Breakdown -Count'!H296/'Breakdown -Count'!K296</f>
        <v>0</v>
      </c>
      <c r="I296" s="395">
        <f>'Breakdown -Count'!I296/'Breakdown -Count'!K296</f>
        <v>0</v>
      </c>
      <c r="J296" s="395">
        <f>'Breakdown -Count'!J296/'Breakdown -Count'!K296</f>
        <v>0</v>
      </c>
      <c r="K296" s="108">
        <f t="shared" si="12"/>
        <v>1</v>
      </c>
      <c r="L296" s="108">
        <v>8</v>
      </c>
      <c r="M296" s="109">
        <f t="shared" si="13"/>
        <v>0.125</v>
      </c>
      <c r="N296" s="256">
        <f t="shared" si="14"/>
        <v>5</v>
      </c>
    </row>
    <row r="297" spans="1:14" s="18" customFormat="1" ht="15" customHeight="1" thickBot="1">
      <c r="A297" s="323" t="s">
        <v>50</v>
      </c>
      <c r="B297" s="396">
        <v>7</v>
      </c>
      <c r="C297" s="396" t="s">
        <v>18</v>
      </c>
      <c r="D297" s="336" t="s">
        <v>46</v>
      </c>
      <c r="E297" s="396" t="s">
        <v>135</v>
      </c>
      <c r="F297" s="397">
        <f>'Breakdown -Count'!F297/'Breakdown -Count'!K297</f>
        <v>1</v>
      </c>
      <c r="G297" s="397">
        <f>'Breakdown -Count'!G297/'Breakdown -Count'!K297</f>
        <v>0</v>
      </c>
      <c r="H297" s="397">
        <f>'Breakdown -Count'!H297/'Breakdown -Count'!K297</f>
        <v>0</v>
      </c>
      <c r="I297" s="397">
        <f>'Breakdown -Count'!I297/'Breakdown -Count'!K297</f>
        <v>0</v>
      </c>
      <c r="J297" s="397">
        <f>'Breakdown -Count'!J297/'Breakdown -Count'!K297</f>
        <v>0</v>
      </c>
      <c r="K297" s="398">
        <f t="shared" si="12"/>
        <v>1</v>
      </c>
      <c r="L297" s="398">
        <v>8</v>
      </c>
      <c r="M297" s="399">
        <f t="shared" si="13"/>
        <v>0.125</v>
      </c>
      <c r="N297" s="256">
        <f t="shared" si="14"/>
        <v>5</v>
      </c>
    </row>
    <row r="298" spans="1:14" s="18" customFormat="1" ht="18" thickBot="1">
      <c r="A298" s="99" t="s">
        <v>25</v>
      </c>
      <c r="B298" s="100">
        <v>1</v>
      </c>
      <c r="C298" s="527" t="s">
        <v>0</v>
      </c>
      <c r="D298" s="534" t="s">
        <v>32</v>
      </c>
      <c r="E298" s="527" t="s">
        <v>134</v>
      </c>
      <c r="F298" s="312">
        <f>'Breakdown -Count'!F298/'Breakdown -Count'!K298</f>
        <v>0.1</v>
      </c>
      <c r="G298" s="413">
        <f>'Breakdown -Count'!G298/'Breakdown -Count'!K298</f>
        <v>0.6</v>
      </c>
      <c r="H298" s="312">
        <f>'Breakdown -Count'!H298/'Breakdown -Count'!K298</f>
        <v>0.2</v>
      </c>
      <c r="I298" s="312">
        <f>'Breakdown -Count'!I298/'Breakdown -Count'!K298</f>
        <v>0.1</v>
      </c>
      <c r="J298" s="312">
        <f>'Breakdown -Count'!J298/'Breakdown -Count'!K298</f>
        <v>0</v>
      </c>
      <c r="K298" s="115">
        <f t="shared" si="12"/>
        <v>0.99999999999999989</v>
      </c>
      <c r="L298" s="103">
        <v>33</v>
      </c>
      <c r="M298" s="104">
        <f t="shared" si="13"/>
        <v>3.03030303030303E-2</v>
      </c>
      <c r="N298" s="256">
        <f t="shared" si="14"/>
        <v>3.7000000000000006</v>
      </c>
    </row>
    <row r="299" spans="1:14" s="18" customFormat="1" ht="18" thickBot="1">
      <c r="A299" s="105" t="s">
        <v>25</v>
      </c>
      <c r="B299" s="106">
        <v>1</v>
      </c>
      <c r="C299" s="106" t="s">
        <v>1</v>
      </c>
      <c r="D299" s="107" t="s">
        <v>34</v>
      </c>
      <c r="E299" s="106" t="s">
        <v>135</v>
      </c>
      <c r="F299" s="395">
        <f>'Breakdown -Count'!F299/'Breakdown -Count'!K299</f>
        <v>0.1111111111111111</v>
      </c>
      <c r="G299" s="395">
        <f>'Breakdown -Count'!G299/'Breakdown -Count'!K299</f>
        <v>0.3888888888888889</v>
      </c>
      <c r="H299" s="395">
        <f>'Breakdown -Count'!H299/'Breakdown -Count'!K299</f>
        <v>0.33333333333333331</v>
      </c>
      <c r="I299" s="395">
        <f>'Breakdown -Count'!I299/'Breakdown -Count'!K299</f>
        <v>5.5555555555555552E-2</v>
      </c>
      <c r="J299" s="395">
        <f>'Breakdown -Count'!J299/'Breakdown -Count'!K299</f>
        <v>0.1111111111111111</v>
      </c>
      <c r="K299" s="108">
        <f t="shared" si="12"/>
        <v>1</v>
      </c>
      <c r="L299" s="108">
        <v>33</v>
      </c>
      <c r="M299" s="109">
        <f t="shared" si="13"/>
        <v>3.0303030303030304E-2</v>
      </c>
      <c r="N299" s="256">
        <f t="shared" si="14"/>
        <v>3.3333333333333335</v>
      </c>
    </row>
    <row r="300" spans="1:14" s="18" customFormat="1" ht="18" thickBot="1">
      <c r="A300" s="105" t="s">
        <v>25</v>
      </c>
      <c r="B300" s="106">
        <v>1</v>
      </c>
      <c r="C300" s="106" t="s">
        <v>6</v>
      </c>
      <c r="D300" s="107" t="s">
        <v>33</v>
      </c>
      <c r="E300" s="106" t="s">
        <v>136</v>
      </c>
      <c r="F300" s="395">
        <f>'Breakdown -Count'!F300/'Breakdown -Count'!K300</f>
        <v>0.33333333333333331</v>
      </c>
      <c r="G300" s="395">
        <f>'Breakdown -Count'!G300/'Breakdown -Count'!K300</f>
        <v>0.3888888888888889</v>
      </c>
      <c r="H300" s="395">
        <f>'Breakdown -Count'!H300/'Breakdown -Count'!K300</f>
        <v>0.22222222222222221</v>
      </c>
      <c r="I300" s="395">
        <f>'Breakdown -Count'!I300/'Breakdown -Count'!K300</f>
        <v>0</v>
      </c>
      <c r="J300" s="395">
        <f>'Breakdown -Count'!J300/'Breakdown -Count'!K300</f>
        <v>5.5555555555555552E-2</v>
      </c>
      <c r="K300" s="108">
        <f t="shared" si="12"/>
        <v>1</v>
      </c>
      <c r="L300" s="108">
        <v>33</v>
      </c>
      <c r="M300" s="109">
        <f t="shared" si="13"/>
        <v>3.0303030303030304E-2</v>
      </c>
      <c r="N300" s="256">
        <f t="shared" si="14"/>
        <v>3.9444444444444442</v>
      </c>
    </row>
    <row r="301" spans="1:14" s="18" customFormat="1" ht="15.75" thickBot="1">
      <c r="A301" s="105" t="s">
        <v>25</v>
      </c>
      <c r="B301" s="106">
        <v>1</v>
      </c>
      <c r="C301" s="528" t="s">
        <v>7</v>
      </c>
      <c r="D301" s="531" t="s">
        <v>35</v>
      </c>
      <c r="E301" s="528" t="s">
        <v>136</v>
      </c>
      <c r="F301" s="395">
        <f>'Breakdown -Count'!F301/'Breakdown -Count'!K301</f>
        <v>0.16666666666666666</v>
      </c>
      <c r="G301" s="412">
        <f>'Breakdown -Count'!G301/'Breakdown -Count'!K301</f>
        <v>0.5</v>
      </c>
      <c r="H301" s="395">
        <f>'Breakdown -Count'!H301/'Breakdown -Count'!K301</f>
        <v>0.1111111111111111</v>
      </c>
      <c r="I301" s="395">
        <f>'Breakdown -Count'!I301/'Breakdown -Count'!K301</f>
        <v>0.22222222222222221</v>
      </c>
      <c r="J301" s="395">
        <f>'Breakdown -Count'!J301/'Breakdown -Count'!K301</f>
        <v>0</v>
      </c>
      <c r="K301" s="108">
        <f t="shared" si="12"/>
        <v>0.99999999999999989</v>
      </c>
      <c r="L301" s="108">
        <v>33</v>
      </c>
      <c r="M301" s="109">
        <f t="shared" si="13"/>
        <v>3.03030303030303E-2</v>
      </c>
      <c r="N301" s="256">
        <f t="shared" si="14"/>
        <v>3.6111111111111112</v>
      </c>
    </row>
    <row r="302" spans="1:14" s="18" customFormat="1" ht="15.75" thickBot="1">
      <c r="A302" s="105" t="s">
        <v>25</v>
      </c>
      <c r="B302" s="106">
        <v>1</v>
      </c>
      <c r="C302" s="528" t="s">
        <v>8</v>
      </c>
      <c r="D302" s="532" t="s">
        <v>36</v>
      </c>
      <c r="E302" s="528" t="s">
        <v>135</v>
      </c>
      <c r="F302" s="395">
        <f>'Breakdown -Count'!F302/'Breakdown -Count'!K302</f>
        <v>0.13333333333333333</v>
      </c>
      <c r="G302" s="412">
        <f>'Breakdown -Count'!G302/'Breakdown -Count'!K302</f>
        <v>0.4</v>
      </c>
      <c r="H302" s="395">
        <f>'Breakdown -Count'!H302/'Breakdown -Count'!K302</f>
        <v>0.26666666666666666</v>
      </c>
      <c r="I302" s="395">
        <f>'Breakdown -Count'!I302/'Breakdown -Count'!K302</f>
        <v>0.2</v>
      </c>
      <c r="J302" s="395">
        <f>'Breakdown -Count'!J302/'Breakdown -Count'!K302</f>
        <v>0</v>
      </c>
      <c r="K302" s="108">
        <f t="shared" si="12"/>
        <v>1</v>
      </c>
      <c r="L302" s="108">
        <v>33</v>
      </c>
      <c r="M302" s="109">
        <f t="shared" si="13"/>
        <v>3.0303030303030304E-2</v>
      </c>
      <c r="N302" s="256">
        <f t="shared" si="14"/>
        <v>3.4666666666666663</v>
      </c>
    </row>
    <row r="303" spans="1:14" s="18" customFormat="1" ht="30.75" thickBot="1">
      <c r="A303" s="105" t="s">
        <v>25</v>
      </c>
      <c r="B303" s="106">
        <v>1</v>
      </c>
      <c r="C303" s="528" t="s">
        <v>9</v>
      </c>
      <c r="D303" s="532" t="s">
        <v>44</v>
      </c>
      <c r="E303" s="528" t="s">
        <v>137</v>
      </c>
      <c r="F303" s="395">
        <f>'Breakdown -Count'!F303/'Breakdown -Count'!K303</f>
        <v>5.8823529411764705E-2</v>
      </c>
      <c r="G303" s="412">
        <f>'Breakdown -Count'!G303/'Breakdown -Count'!K303</f>
        <v>0.47058823529411764</v>
      </c>
      <c r="H303" s="395">
        <f>'Breakdown -Count'!H303/'Breakdown -Count'!K303</f>
        <v>0.35294117647058826</v>
      </c>
      <c r="I303" s="395">
        <f>'Breakdown -Count'!I303/'Breakdown -Count'!K303</f>
        <v>5.8823529411764705E-2</v>
      </c>
      <c r="J303" s="395">
        <f>'Breakdown -Count'!J303/'Breakdown -Count'!K303</f>
        <v>5.8823529411764705E-2</v>
      </c>
      <c r="K303" s="108">
        <f t="shared" si="12"/>
        <v>1</v>
      </c>
      <c r="L303" s="108">
        <v>33</v>
      </c>
      <c r="M303" s="109">
        <f t="shared" si="13"/>
        <v>3.0303030303030304E-2</v>
      </c>
      <c r="N303" s="256">
        <f t="shared" si="14"/>
        <v>3.4117647058823528</v>
      </c>
    </row>
    <row r="304" spans="1:14" s="18" customFormat="1" ht="30.75" thickBot="1">
      <c r="A304" s="105" t="s">
        <v>25</v>
      </c>
      <c r="B304" s="106">
        <v>1</v>
      </c>
      <c r="C304" s="528" t="s">
        <v>10</v>
      </c>
      <c r="D304" s="532" t="s">
        <v>37</v>
      </c>
      <c r="E304" s="528" t="s">
        <v>137</v>
      </c>
      <c r="F304" s="395">
        <f>'Breakdown -Count'!F304/'Breakdown -Count'!K304</f>
        <v>0.16666666666666666</v>
      </c>
      <c r="G304" s="412">
        <f>'Breakdown -Count'!G304/'Breakdown -Count'!K304</f>
        <v>0.5</v>
      </c>
      <c r="H304" s="395">
        <f>'Breakdown -Count'!H304/'Breakdown -Count'!K304</f>
        <v>0.27777777777777779</v>
      </c>
      <c r="I304" s="395">
        <f>'Breakdown -Count'!I304/'Breakdown -Count'!K304</f>
        <v>5.5555555555555552E-2</v>
      </c>
      <c r="J304" s="395">
        <f>'Breakdown -Count'!J304/'Breakdown -Count'!K304</f>
        <v>0</v>
      </c>
      <c r="K304" s="108">
        <f t="shared" si="12"/>
        <v>1</v>
      </c>
      <c r="L304" s="108">
        <v>33</v>
      </c>
      <c r="M304" s="109">
        <f t="shared" si="13"/>
        <v>3.0303030303030304E-2</v>
      </c>
      <c r="N304" s="256">
        <f t="shared" si="14"/>
        <v>3.7777777777777777</v>
      </c>
    </row>
    <row r="305" spans="1:14" s="18" customFormat="1" ht="15.75" thickBot="1">
      <c r="A305" s="105" t="s">
        <v>25</v>
      </c>
      <c r="B305" s="106">
        <v>1</v>
      </c>
      <c r="C305" s="106" t="s">
        <v>11</v>
      </c>
      <c r="D305" s="110" t="s">
        <v>39</v>
      </c>
      <c r="E305" s="106" t="s">
        <v>135</v>
      </c>
      <c r="F305" s="395">
        <f>'Breakdown -Count'!F305/'Breakdown -Count'!K305</f>
        <v>0.22222222222222221</v>
      </c>
      <c r="G305" s="395">
        <f>'Breakdown -Count'!G305/'Breakdown -Count'!K305</f>
        <v>0.3888888888888889</v>
      </c>
      <c r="H305" s="395">
        <f>'Breakdown -Count'!H305/'Breakdown -Count'!K305</f>
        <v>0.22222222222222221</v>
      </c>
      <c r="I305" s="395">
        <f>'Breakdown -Count'!I305/'Breakdown -Count'!K305</f>
        <v>0.16666666666666666</v>
      </c>
      <c r="J305" s="395">
        <f>'Breakdown -Count'!J305/'Breakdown -Count'!K305</f>
        <v>0</v>
      </c>
      <c r="K305" s="108">
        <f t="shared" si="12"/>
        <v>1</v>
      </c>
      <c r="L305" s="108">
        <v>33</v>
      </c>
      <c r="M305" s="109">
        <f t="shared" si="13"/>
        <v>3.0303030303030304E-2</v>
      </c>
      <c r="N305" s="256">
        <f t="shared" si="14"/>
        <v>3.666666666666667</v>
      </c>
    </row>
    <row r="306" spans="1:14" s="18" customFormat="1" ht="15.75" thickBot="1">
      <c r="A306" s="105" t="s">
        <v>25</v>
      </c>
      <c r="B306" s="106">
        <v>1</v>
      </c>
      <c r="C306" s="544" t="s">
        <v>12</v>
      </c>
      <c r="D306" s="546" t="s">
        <v>38</v>
      </c>
      <c r="E306" s="544" t="s">
        <v>138</v>
      </c>
      <c r="F306" s="395">
        <f>'Breakdown -Count'!F306/'Breakdown -Count'!K306</f>
        <v>0.16666666666666666</v>
      </c>
      <c r="G306" s="395">
        <f>'Breakdown -Count'!G306/'Breakdown -Count'!K306</f>
        <v>0.27777777777777779</v>
      </c>
      <c r="H306" s="420">
        <f>'Breakdown -Count'!H306/'Breakdown -Count'!K306</f>
        <v>0.55555555555555558</v>
      </c>
      <c r="I306" s="395">
        <f>'Breakdown -Count'!I306/'Breakdown -Count'!K306</f>
        <v>0</v>
      </c>
      <c r="J306" s="395">
        <f>'Breakdown -Count'!J306/'Breakdown -Count'!K306</f>
        <v>0</v>
      </c>
      <c r="K306" s="108">
        <f t="shared" si="12"/>
        <v>1</v>
      </c>
      <c r="L306" s="108">
        <v>33</v>
      </c>
      <c r="M306" s="109">
        <f t="shared" si="13"/>
        <v>3.0303030303030304E-2</v>
      </c>
      <c r="N306" s="256">
        <f t="shared" si="14"/>
        <v>3.6111111111111112</v>
      </c>
    </row>
    <row r="307" spans="1:14" s="18" customFormat="1" ht="15.75" thickBot="1">
      <c r="A307" s="105" t="s">
        <v>25</v>
      </c>
      <c r="B307" s="106">
        <v>1</v>
      </c>
      <c r="C307" s="106" t="s">
        <v>13</v>
      </c>
      <c r="D307" s="111" t="s">
        <v>40</v>
      </c>
      <c r="E307" s="106" t="s">
        <v>135</v>
      </c>
      <c r="F307" s="395">
        <f>'Breakdown -Count'!F307/'Breakdown -Count'!K307</f>
        <v>0.22222222222222221</v>
      </c>
      <c r="G307" s="395">
        <f>'Breakdown -Count'!G307/'Breakdown -Count'!K307</f>
        <v>0.3888888888888889</v>
      </c>
      <c r="H307" s="395">
        <f>'Breakdown -Count'!H307/'Breakdown -Count'!K307</f>
        <v>0.33333333333333331</v>
      </c>
      <c r="I307" s="395">
        <f>'Breakdown -Count'!I307/'Breakdown -Count'!K307</f>
        <v>5.5555555555555552E-2</v>
      </c>
      <c r="J307" s="395">
        <f>'Breakdown -Count'!J307/'Breakdown -Count'!K307</f>
        <v>0</v>
      </c>
      <c r="K307" s="108">
        <f t="shared" si="12"/>
        <v>1</v>
      </c>
      <c r="L307" s="108">
        <v>33</v>
      </c>
      <c r="M307" s="109">
        <f t="shared" si="13"/>
        <v>3.0303030303030304E-2</v>
      </c>
      <c r="N307" s="256">
        <f t="shared" si="14"/>
        <v>3.7777777777777781</v>
      </c>
    </row>
    <row r="308" spans="1:14" s="18" customFormat="1" ht="15.75" thickBot="1">
      <c r="A308" s="105" t="s">
        <v>25</v>
      </c>
      <c r="B308" s="106">
        <v>1</v>
      </c>
      <c r="C308" s="544" t="s">
        <v>15</v>
      </c>
      <c r="D308" s="546" t="s">
        <v>41</v>
      </c>
      <c r="E308" s="544" t="s">
        <v>134</v>
      </c>
      <c r="F308" s="395">
        <f>'Breakdown -Count'!F308/'Breakdown -Count'!K308</f>
        <v>0.1111111111111111</v>
      </c>
      <c r="G308" s="395">
        <f>'Breakdown -Count'!G308/'Breakdown -Count'!K308</f>
        <v>0.33333333333333331</v>
      </c>
      <c r="H308" s="420">
        <f>'Breakdown -Count'!H308/'Breakdown -Count'!K308</f>
        <v>0.5</v>
      </c>
      <c r="I308" s="395">
        <f>'Breakdown -Count'!I308/'Breakdown -Count'!K308</f>
        <v>0</v>
      </c>
      <c r="J308" s="395">
        <f>'Breakdown -Count'!J308/'Breakdown -Count'!K308</f>
        <v>5.5555555555555552E-2</v>
      </c>
      <c r="K308" s="108">
        <f t="shared" si="12"/>
        <v>1</v>
      </c>
      <c r="L308" s="108">
        <v>33</v>
      </c>
      <c r="M308" s="109">
        <f t="shared" si="13"/>
        <v>3.0303030303030304E-2</v>
      </c>
      <c r="N308" s="256">
        <f t="shared" si="14"/>
        <v>3.4444444444444442</v>
      </c>
    </row>
    <row r="309" spans="1:14" s="18" customFormat="1" ht="15.75" thickBot="1">
      <c r="A309" s="105" t="s">
        <v>25</v>
      </c>
      <c r="B309" s="106">
        <v>1</v>
      </c>
      <c r="C309" s="544" t="s">
        <v>16</v>
      </c>
      <c r="D309" s="549" t="s">
        <v>43</v>
      </c>
      <c r="E309" s="544" t="s">
        <v>136</v>
      </c>
      <c r="F309" s="395">
        <f>'Breakdown -Count'!F309/'Breakdown -Count'!K309</f>
        <v>0.22222222222222221</v>
      </c>
      <c r="G309" s="395">
        <f>'Breakdown -Count'!G309/'Breakdown -Count'!K309</f>
        <v>0.33333333333333331</v>
      </c>
      <c r="H309" s="420">
        <f>'Breakdown -Count'!H309/'Breakdown -Count'!K309</f>
        <v>0.44444444444444442</v>
      </c>
      <c r="I309" s="395">
        <f>'Breakdown -Count'!I309/'Breakdown -Count'!K309</f>
        <v>0</v>
      </c>
      <c r="J309" s="395">
        <f>'Breakdown -Count'!J309/'Breakdown -Count'!K309</f>
        <v>0</v>
      </c>
      <c r="K309" s="108">
        <f t="shared" si="12"/>
        <v>1</v>
      </c>
      <c r="L309" s="108">
        <v>33</v>
      </c>
      <c r="M309" s="109">
        <f t="shared" si="13"/>
        <v>3.0303030303030304E-2</v>
      </c>
      <c r="N309" s="256">
        <f t="shared" si="14"/>
        <v>3.7777777777777777</v>
      </c>
    </row>
    <row r="310" spans="1:14" s="18" customFormat="1" ht="15.75" thickBot="1">
      <c r="A310" s="105" t="s">
        <v>25</v>
      </c>
      <c r="B310" s="106">
        <v>1</v>
      </c>
      <c r="C310" s="106" t="s">
        <v>17</v>
      </c>
      <c r="D310" s="111" t="s">
        <v>45</v>
      </c>
      <c r="E310" s="106" t="s">
        <v>139</v>
      </c>
      <c r="F310" s="395">
        <f>'Breakdown -Count'!F310/'Breakdown -Count'!K310</f>
        <v>0.44444444444444442</v>
      </c>
      <c r="G310" s="395">
        <f>'Breakdown -Count'!G310/'Breakdown -Count'!K310</f>
        <v>0</v>
      </c>
      <c r="H310" s="395">
        <f>'Breakdown -Count'!H310/'Breakdown -Count'!K310</f>
        <v>0.22222222222222221</v>
      </c>
      <c r="I310" s="395">
        <f>'Breakdown -Count'!I310/'Breakdown -Count'!K310</f>
        <v>0.22222222222222221</v>
      </c>
      <c r="J310" s="395">
        <f>'Breakdown -Count'!J310/'Breakdown -Count'!K310</f>
        <v>0.1111111111111111</v>
      </c>
      <c r="K310" s="108">
        <f t="shared" si="12"/>
        <v>1</v>
      </c>
      <c r="L310" s="108">
        <v>33</v>
      </c>
      <c r="M310" s="109">
        <f t="shared" si="13"/>
        <v>3.0303030303030304E-2</v>
      </c>
      <c r="N310" s="256">
        <f t="shared" si="14"/>
        <v>3.4444444444444442</v>
      </c>
    </row>
    <row r="311" spans="1:14" s="18" customFormat="1" ht="15.75" thickBot="1">
      <c r="A311" s="323" t="s">
        <v>25</v>
      </c>
      <c r="B311" s="396">
        <v>1</v>
      </c>
      <c r="C311" s="396" t="s">
        <v>18</v>
      </c>
      <c r="D311" s="336" t="s">
        <v>46</v>
      </c>
      <c r="E311" s="396" t="s">
        <v>135</v>
      </c>
      <c r="F311" s="397">
        <f>'Breakdown -Count'!F311/'Breakdown -Count'!K311</f>
        <v>0.52941176470588236</v>
      </c>
      <c r="G311" s="397">
        <f>'Breakdown -Count'!G311/'Breakdown -Count'!K311</f>
        <v>5.8823529411764705E-2</v>
      </c>
      <c r="H311" s="397">
        <f>'Breakdown -Count'!H311/'Breakdown -Count'!K311</f>
        <v>0.17647058823529413</v>
      </c>
      <c r="I311" s="397">
        <f>'Breakdown -Count'!I311/'Breakdown -Count'!K311</f>
        <v>0.11764705882352941</v>
      </c>
      <c r="J311" s="397">
        <f>'Breakdown -Count'!J311/'Breakdown -Count'!K311</f>
        <v>0.11764705882352941</v>
      </c>
      <c r="K311" s="398">
        <f t="shared" si="12"/>
        <v>1</v>
      </c>
      <c r="L311" s="398">
        <v>33</v>
      </c>
      <c r="M311" s="399">
        <f t="shared" si="13"/>
        <v>3.0303030303030304E-2</v>
      </c>
      <c r="N311" s="256">
        <f t="shared" si="14"/>
        <v>3.7647058823529411</v>
      </c>
    </row>
    <row r="312" spans="1:14" s="18" customFormat="1" ht="18" thickBot="1">
      <c r="A312" s="99" t="s">
        <v>25</v>
      </c>
      <c r="B312" s="100">
        <v>2</v>
      </c>
      <c r="C312" s="100" t="s">
        <v>0</v>
      </c>
      <c r="D312" s="101" t="s">
        <v>32</v>
      </c>
      <c r="E312" s="100" t="s">
        <v>134</v>
      </c>
      <c r="F312" s="312">
        <f>'Breakdown -Count'!F312/'Breakdown -Count'!K312</f>
        <v>0.5</v>
      </c>
      <c r="G312" s="312">
        <f>'Breakdown -Count'!G312/'Breakdown -Count'!K312</f>
        <v>0.33333333333333331</v>
      </c>
      <c r="H312" s="312">
        <f>'Breakdown -Count'!H312/'Breakdown -Count'!K312</f>
        <v>0.16666666666666666</v>
      </c>
      <c r="I312" s="312">
        <f>'Breakdown -Count'!I312/'Breakdown -Count'!K312</f>
        <v>0</v>
      </c>
      <c r="J312" s="312">
        <f>'Breakdown -Count'!J312/'Breakdown -Count'!K312</f>
        <v>0</v>
      </c>
      <c r="K312" s="103">
        <f t="shared" si="12"/>
        <v>0.99999999999999989</v>
      </c>
      <c r="L312" s="103">
        <v>16</v>
      </c>
      <c r="M312" s="104">
        <f t="shared" si="13"/>
        <v>6.2499999999999993E-2</v>
      </c>
      <c r="N312" s="256">
        <f t="shared" si="14"/>
        <v>4.3333333333333339</v>
      </c>
    </row>
    <row r="313" spans="1:14" s="18" customFormat="1" ht="18" thickBot="1">
      <c r="A313" s="105" t="s">
        <v>25</v>
      </c>
      <c r="B313" s="106">
        <v>2</v>
      </c>
      <c r="C313" s="528" t="s">
        <v>1</v>
      </c>
      <c r="D313" s="530" t="s">
        <v>34</v>
      </c>
      <c r="E313" s="528" t="s">
        <v>135</v>
      </c>
      <c r="F313" s="395">
        <f>'Breakdown -Count'!F313/'Breakdown -Count'!K313</f>
        <v>0.1</v>
      </c>
      <c r="G313" s="412">
        <f>'Breakdown -Count'!G313/'Breakdown -Count'!K313</f>
        <v>0.6</v>
      </c>
      <c r="H313" s="395">
        <f>'Breakdown -Count'!H313/'Breakdown -Count'!K313</f>
        <v>0.3</v>
      </c>
      <c r="I313" s="395">
        <f>'Breakdown -Count'!I313/'Breakdown -Count'!K313</f>
        <v>0</v>
      </c>
      <c r="J313" s="395">
        <f>'Breakdown -Count'!J313/'Breakdown -Count'!K313</f>
        <v>0</v>
      </c>
      <c r="K313" s="108">
        <f t="shared" si="12"/>
        <v>1</v>
      </c>
      <c r="L313" s="108">
        <v>16</v>
      </c>
      <c r="M313" s="109">
        <f t="shared" si="13"/>
        <v>6.25E-2</v>
      </c>
      <c r="N313" s="256">
        <f t="shared" si="14"/>
        <v>3.8</v>
      </c>
    </row>
    <row r="314" spans="1:14" s="18" customFormat="1" ht="18" thickBot="1">
      <c r="A314" s="105" t="s">
        <v>25</v>
      </c>
      <c r="B314" s="106">
        <v>2</v>
      </c>
      <c r="C314" s="106" t="s">
        <v>6</v>
      </c>
      <c r="D314" s="107" t="s">
        <v>33</v>
      </c>
      <c r="E314" s="106" t="s">
        <v>136</v>
      </c>
      <c r="F314" s="395">
        <f>'Breakdown -Count'!F314/'Breakdown -Count'!K314</f>
        <v>0.5</v>
      </c>
      <c r="G314" s="395">
        <f>'Breakdown -Count'!G314/'Breakdown -Count'!K314</f>
        <v>0.25</v>
      </c>
      <c r="H314" s="395">
        <f>'Breakdown -Count'!H314/'Breakdown -Count'!K314</f>
        <v>0.25</v>
      </c>
      <c r="I314" s="395">
        <f>'Breakdown -Count'!I314/'Breakdown -Count'!K314</f>
        <v>0</v>
      </c>
      <c r="J314" s="395">
        <f>'Breakdown -Count'!J314/'Breakdown -Count'!K314</f>
        <v>0</v>
      </c>
      <c r="K314" s="108">
        <f t="shared" si="12"/>
        <v>1</v>
      </c>
      <c r="L314" s="108">
        <v>16</v>
      </c>
      <c r="M314" s="109">
        <f t="shared" si="13"/>
        <v>6.25E-2</v>
      </c>
      <c r="N314" s="256">
        <f t="shared" si="14"/>
        <v>4.25</v>
      </c>
    </row>
    <row r="315" spans="1:14" s="18" customFormat="1" ht="15.75" thickBot="1">
      <c r="A315" s="105" t="s">
        <v>25</v>
      </c>
      <c r="B315" s="106">
        <v>2</v>
      </c>
      <c r="C315" s="544" t="s">
        <v>7</v>
      </c>
      <c r="D315" s="546" t="s">
        <v>35</v>
      </c>
      <c r="E315" s="544" t="s">
        <v>136</v>
      </c>
      <c r="F315" s="395">
        <f>'Breakdown -Count'!F315/'Breakdown -Count'!K315</f>
        <v>0.25</v>
      </c>
      <c r="G315" s="395">
        <f>'Breakdown -Count'!G315/'Breakdown -Count'!K315</f>
        <v>0</v>
      </c>
      <c r="H315" s="420">
        <f>'Breakdown -Count'!H315/'Breakdown -Count'!K315</f>
        <v>0.5</v>
      </c>
      <c r="I315" s="395">
        <f>'Breakdown -Count'!I315/'Breakdown -Count'!K315</f>
        <v>0.25</v>
      </c>
      <c r="J315" s="395">
        <f>'Breakdown -Count'!J315/'Breakdown -Count'!K315</f>
        <v>0</v>
      </c>
      <c r="K315" s="108">
        <f t="shared" si="12"/>
        <v>1</v>
      </c>
      <c r="L315" s="108">
        <v>16</v>
      </c>
      <c r="M315" s="109">
        <f t="shared" si="13"/>
        <v>6.25E-2</v>
      </c>
      <c r="N315" s="256">
        <f t="shared" si="14"/>
        <v>3.25</v>
      </c>
    </row>
    <row r="316" spans="1:14" s="18" customFormat="1" ht="15.75" thickBot="1">
      <c r="A316" s="105" t="s">
        <v>25</v>
      </c>
      <c r="B316" s="106">
        <v>2</v>
      </c>
      <c r="C316" s="528" t="s">
        <v>8</v>
      </c>
      <c r="D316" s="532" t="s">
        <v>36</v>
      </c>
      <c r="E316" s="528" t="s">
        <v>135</v>
      </c>
      <c r="F316" s="395">
        <f>'Breakdown -Count'!F316/'Breakdown -Count'!K316</f>
        <v>0.3</v>
      </c>
      <c r="G316" s="412">
        <f>'Breakdown -Count'!G316/'Breakdown -Count'!K316</f>
        <v>0.5</v>
      </c>
      <c r="H316" s="395">
        <f>'Breakdown -Count'!H316/'Breakdown -Count'!K316</f>
        <v>0.1</v>
      </c>
      <c r="I316" s="395">
        <f>'Breakdown -Count'!I316/'Breakdown -Count'!K316</f>
        <v>0.1</v>
      </c>
      <c r="J316" s="395">
        <f>'Breakdown -Count'!J316/'Breakdown -Count'!K316</f>
        <v>0</v>
      </c>
      <c r="K316" s="108">
        <f t="shared" si="12"/>
        <v>1</v>
      </c>
      <c r="L316" s="108">
        <v>16</v>
      </c>
      <c r="M316" s="109">
        <f t="shared" si="13"/>
        <v>6.25E-2</v>
      </c>
      <c r="N316" s="256">
        <f t="shared" si="14"/>
        <v>4</v>
      </c>
    </row>
    <row r="317" spans="1:14" s="18" customFormat="1" ht="30.75" thickBot="1">
      <c r="A317" s="105" t="s">
        <v>25</v>
      </c>
      <c r="B317" s="106">
        <v>2</v>
      </c>
      <c r="C317" s="528" t="s">
        <v>9</v>
      </c>
      <c r="D317" s="532" t="s">
        <v>44</v>
      </c>
      <c r="E317" s="528" t="s">
        <v>137</v>
      </c>
      <c r="F317" s="395">
        <f>'Breakdown -Count'!F317/'Breakdown -Count'!K317</f>
        <v>0.2</v>
      </c>
      <c r="G317" s="412">
        <f>'Breakdown -Count'!G317/'Breakdown -Count'!K317</f>
        <v>0.7</v>
      </c>
      <c r="H317" s="395">
        <f>'Breakdown -Count'!H317/'Breakdown -Count'!K317</f>
        <v>0.1</v>
      </c>
      <c r="I317" s="395">
        <f>'Breakdown -Count'!I317/'Breakdown -Count'!K317</f>
        <v>0</v>
      </c>
      <c r="J317" s="395">
        <f>'Breakdown -Count'!J317/'Breakdown -Count'!K317</f>
        <v>0</v>
      </c>
      <c r="K317" s="108">
        <f t="shared" si="12"/>
        <v>0.99999999999999989</v>
      </c>
      <c r="L317" s="108">
        <v>16</v>
      </c>
      <c r="M317" s="109">
        <f t="shared" si="13"/>
        <v>6.2499999999999993E-2</v>
      </c>
      <c r="N317" s="256">
        <f t="shared" si="14"/>
        <v>4.1000000000000005</v>
      </c>
    </row>
    <row r="318" spans="1:14" s="18" customFormat="1" ht="30.75" thickBot="1">
      <c r="A318" s="105" t="s">
        <v>25</v>
      </c>
      <c r="B318" s="106">
        <v>2</v>
      </c>
      <c r="C318" s="528" t="s">
        <v>10</v>
      </c>
      <c r="D318" s="532" t="s">
        <v>37</v>
      </c>
      <c r="E318" s="528" t="s">
        <v>137</v>
      </c>
      <c r="F318" s="395">
        <f>'Breakdown -Count'!F318/'Breakdown -Count'!K318</f>
        <v>0.1</v>
      </c>
      <c r="G318" s="412">
        <f>'Breakdown -Count'!G318/'Breakdown -Count'!K318</f>
        <v>0.8</v>
      </c>
      <c r="H318" s="395">
        <f>'Breakdown -Count'!H318/'Breakdown -Count'!K318</f>
        <v>0.1</v>
      </c>
      <c r="I318" s="395">
        <f>'Breakdown -Count'!I318/'Breakdown -Count'!K318</f>
        <v>0</v>
      </c>
      <c r="J318" s="395">
        <f>'Breakdown -Count'!J318/'Breakdown -Count'!K318</f>
        <v>0</v>
      </c>
      <c r="K318" s="108">
        <f t="shared" si="12"/>
        <v>1</v>
      </c>
      <c r="L318" s="108">
        <v>16</v>
      </c>
      <c r="M318" s="109">
        <f t="shared" si="13"/>
        <v>6.25E-2</v>
      </c>
      <c r="N318" s="256">
        <f t="shared" si="14"/>
        <v>4</v>
      </c>
    </row>
    <row r="319" spans="1:14" s="18" customFormat="1" ht="15.75" thickBot="1">
      <c r="A319" s="105" t="s">
        <v>25</v>
      </c>
      <c r="B319" s="106">
        <v>2</v>
      </c>
      <c r="C319" s="528" t="s">
        <v>11</v>
      </c>
      <c r="D319" s="531" t="s">
        <v>39</v>
      </c>
      <c r="E319" s="528" t="s">
        <v>135</v>
      </c>
      <c r="F319" s="395">
        <f>'Breakdown -Count'!F319/'Breakdown -Count'!K319</f>
        <v>0.4</v>
      </c>
      <c r="G319" s="412">
        <f>'Breakdown -Count'!G319/'Breakdown -Count'!K319</f>
        <v>0.4</v>
      </c>
      <c r="H319" s="395">
        <f>'Breakdown -Count'!H319/'Breakdown -Count'!K319</f>
        <v>0.1</v>
      </c>
      <c r="I319" s="395">
        <f>'Breakdown -Count'!I319/'Breakdown -Count'!K319</f>
        <v>0.1</v>
      </c>
      <c r="J319" s="395">
        <f>'Breakdown -Count'!J319/'Breakdown -Count'!K319</f>
        <v>0</v>
      </c>
      <c r="K319" s="108">
        <f t="shared" si="12"/>
        <v>1</v>
      </c>
      <c r="L319" s="108">
        <v>16</v>
      </c>
      <c r="M319" s="109">
        <f t="shared" si="13"/>
        <v>6.25E-2</v>
      </c>
      <c r="N319" s="256">
        <f t="shared" si="14"/>
        <v>4.1000000000000005</v>
      </c>
    </row>
    <row r="320" spans="1:14" s="18" customFormat="1" ht="15.75" thickBot="1">
      <c r="A320" s="105" t="s">
        <v>25</v>
      </c>
      <c r="B320" s="106">
        <v>2</v>
      </c>
      <c r="C320" s="528" t="s">
        <v>12</v>
      </c>
      <c r="D320" s="531" t="s">
        <v>38</v>
      </c>
      <c r="E320" s="528" t="s">
        <v>138</v>
      </c>
      <c r="F320" s="395">
        <f>'Breakdown -Count'!F320/'Breakdown -Count'!K320</f>
        <v>0.3</v>
      </c>
      <c r="G320" s="412">
        <f>'Breakdown -Count'!G320/'Breakdown -Count'!K320</f>
        <v>0.4</v>
      </c>
      <c r="H320" s="395">
        <f>'Breakdown -Count'!H320/'Breakdown -Count'!K320</f>
        <v>0.1</v>
      </c>
      <c r="I320" s="395">
        <f>'Breakdown -Count'!I320/'Breakdown -Count'!K320</f>
        <v>0.1</v>
      </c>
      <c r="J320" s="395">
        <f>'Breakdown -Count'!J320/'Breakdown -Count'!K320</f>
        <v>0.1</v>
      </c>
      <c r="K320" s="108">
        <f t="shared" si="12"/>
        <v>0.99999999999999989</v>
      </c>
      <c r="L320" s="108">
        <v>16</v>
      </c>
      <c r="M320" s="109">
        <f t="shared" si="13"/>
        <v>6.2499999999999993E-2</v>
      </c>
      <c r="N320" s="256">
        <f t="shared" si="14"/>
        <v>3.7000000000000011</v>
      </c>
    </row>
    <row r="321" spans="1:14" s="18" customFormat="1" ht="15.75" thickBot="1">
      <c r="A321" s="105" t="s">
        <v>25</v>
      </c>
      <c r="B321" s="106">
        <v>2</v>
      </c>
      <c r="C321" s="528" t="s">
        <v>13</v>
      </c>
      <c r="D321" s="532" t="s">
        <v>40</v>
      </c>
      <c r="E321" s="528" t="s">
        <v>135</v>
      </c>
      <c r="F321" s="395">
        <f>'Breakdown -Count'!F321/'Breakdown -Count'!K321</f>
        <v>0.33333333333333331</v>
      </c>
      <c r="G321" s="412">
        <f>'Breakdown -Count'!G321/'Breakdown -Count'!K321</f>
        <v>0.44444444444444442</v>
      </c>
      <c r="H321" s="395">
        <f>'Breakdown -Count'!H321/'Breakdown -Count'!K321</f>
        <v>0.1111111111111111</v>
      </c>
      <c r="I321" s="395">
        <f>'Breakdown -Count'!I321/'Breakdown -Count'!K321</f>
        <v>0.1111111111111111</v>
      </c>
      <c r="J321" s="395">
        <f>'Breakdown -Count'!J321/'Breakdown -Count'!K321</f>
        <v>0</v>
      </c>
      <c r="K321" s="108">
        <f t="shared" si="12"/>
        <v>1</v>
      </c>
      <c r="L321" s="108">
        <v>16</v>
      </c>
      <c r="M321" s="109">
        <f t="shared" si="13"/>
        <v>6.25E-2</v>
      </c>
      <c r="N321" s="256">
        <f t="shared" si="14"/>
        <v>4</v>
      </c>
    </row>
    <row r="322" spans="1:14" s="18" customFormat="1" ht="15.75" thickBot="1">
      <c r="A322" s="105" t="s">
        <v>25</v>
      </c>
      <c r="B322" s="106">
        <v>2</v>
      </c>
      <c r="C322" s="528" t="s">
        <v>15</v>
      </c>
      <c r="D322" s="531" t="s">
        <v>41</v>
      </c>
      <c r="E322" s="528" t="s">
        <v>134</v>
      </c>
      <c r="F322" s="395">
        <f>'Breakdown -Count'!F322/'Breakdown -Count'!K322</f>
        <v>0.3</v>
      </c>
      <c r="G322" s="412">
        <f>'Breakdown -Count'!G322/'Breakdown -Count'!K322</f>
        <v>0.4</v>
      </c>
      <c r="H322" s="395">
        <f>'Breakdown -Count'!H322/'Breakdown -Count'!K322</f>
        <v>0.1</v>
      </c>
      <c r="I322" s="395">
        <f>'Breakdown -Count'!I322/'Breakdown -Count'!K322</f>
        <v>0</v>
      </c>
      <c r="J322" s="433">
        <f>'Breakdown -Count'!J322/'Breakdown -Count'!K322</f>
        <v>0.2</v>
      </c>
      <c r="K322" s="108">
        <f t="shared" si="12"/>
        <v>1</v>
      </c>
      <c r="L322" s="108">
        <v>16</v>
      </c>
      <c r="M322" s="109">
        <f t="shared" si="13"/>
        <v>6.25E-2</v>
      </c>
      <c r="N322" s="256">
        <f t="shared" si="14"/>
        <v>3.6000000000000005</v>
      </c>
    </row>
    <row r="323" spans="1:14" s="18" customFormat="1" ht="15.75" thickBot="1">
      <c r="A323" s="105" t="s">
        <v>25</v>
      </c>
      <c r="B323" s="106">
        <v>2</v>
      </c>
      <c r="C323" s="528" t="s">
        <v>16</v>
      </c>
      <c r="D323" s="532" t="s">
        <v>43</v>
      </c>
      <c r="E323" s="528" t="s">
        <v>136</v>
      </c>
      <c r="F323" s="395">
        <f>'Breakdown -Count'!F323/'Breakdown -Count'!K323</f>
        <v>0.16666666666666666</v>
      </c>
      <c r="G323" s="412">
        <f>'Breakdown -Count'!G323/'Breakdown -Count'!K323</f>
        <v>0.5</v>
      </c>
      <c r="H323" s="395">
        <f>'Breakdown -Count'!H323/'Breakdown -Count'!K323</f>
        <v>0.16666666666666666</v>
      </c>
      <c r="I323" s="395">
        <f>'Breakdown -Count'!I323/'Breakdown -Count'!K323</f>
        <v>0</v>
      </c>
      <c r="J323" s="395">
        <f>'Breakdown -Count'!J323/'Breakdown -Count'!K323</f>
        <v>0.16666666666666666</v>
      </c>
      <c r="K323" s="108">
        <f t="shared" si="12"/>
        <v>0.99999999999999989</v>
      </c>
      <c r="L323" s="108">
        <v>16</v>
      </c>
      <c r="M323" s="109">
        <f t="shared" si="13"/>
        <v>6.2499999999999993E-2</v>
      </c>
      <c r="N323" s="256">
        <f t="shared" si="14"/>
        <v>3.5</v>
      </c>
    </row>
    <row r="324" spans="1:14" s="18" customFormat="1" ht="15.75" thickBot="1">
      <c r="A324" s="105" t="s">
        <v>25</v>
      </c>
      <c r="B324" s="106">
        <v>2</v>
      </c>
      <c r="C324" s="106" t="s">
        <v>17</v>
      </c>
      <c r="D324" s="111" t="s">
        <v>45</v>
      </c>
      <c r="E324" s="106" t="s">
        <v>139</v>
      </c>
      <c r="F324" s="395">
        <f>'Breakdown -Count'!F324/'Breakdown -Count'!K324</f>
        <v>0.6</v>
      </c>
      <c r="G324" s="395">
        <f>'Breakdown -Count'!G324/'Breakdown -Count'!K324</f>
        <v>0</v>
      </c>
      <c r="H324" s="395">
        <f>'Breakdown -Count'!H324/'Breakdown -Count'!K324</f>
        <v>0.3</v>
      </c>
      <c r="I324" s="395">
        <f>'Breakdown -Count'!I324/'Breakdown -Count'!K324</f>
        <v>0.1</v>
      </c>
      <c r="J324" s="395">
        <f>'Breakdown -Count'!J324/'Breakdown -Count'!K324</f>
        <v>0</v>
      </c>
      <c r="K324" s="108">
        <f t="shared" ref="K324:K387" si="15">SUM(F324:J324)</f>
        <v>0.99999999999999989</v>
      </c>
      <c r="L324" s="108">
        <v>16</v>
      </c>
      <c r="M324" s="109">
        <f t="shared" ref="M324:M387" si="16">K324/L324</f>
        <v>6.2499999999999993E-2</v>
      </c>
      <c r="N324" s="256">
        <f t="shared" si="14"/>
        <v>4.1000000000000005</v>
      </c>
    </row>
    <row r="325" spans="1:14" s="18" customFormat="1" ht="15.75" thickBot="1">
      <c r="A325" s="323" t="s">
        <v>25</v>
      </c>
      <c r="B325" s="396">
        <v>2</v>
      </c>
      <c r="C325" s="396" t="s">
        <v>18</v>
      </c>
      <c r="D325" s="336" t="s">
        <v>46</v>
      </c>
      <c r="E325" s="396" t="s">
        <v>135</v>
      </c>
      <c r="F325" s="397">
        <f>'Breakdown -Count'!F325/'Breakdown -Count'!K325</f>
        <v>0.6</v>
      </c>
      <c r="G325" s="397">
        <f>'Breakdown -Count'!G325/'Breakdown -Count'!K325</f>
        <v>0.1</v>
      </c>
      <c r="H325" s="397">
        <f>'Breakdown -Count'!H325/'Breakdown -Count'!K325</f>
        <v>0.1</v>
      </c>
      <c r="I325" s="397">
        <f>'Breakdown -Count'!I325/'Breakdown -Count'!K325</f>
        <v>0.1</v>
      </c>
      <c r="J325" s="397">
        <f>'Breakdown -Count'!J325/'Breakdown -Count'!K325</f>
        <v>0.1</v>
      </c>
      <c r="K325" s="398">
        <f t="shared" si="15"/>
        <v>0.99999999999999989</v>
      </c>
      <c r="L325" s="398">
        <v>16</v>
      </c>
      <c r="M325" s="399">
        <f t="shared" si="16"/>
        <v>6.2499999999999993E-2</v>
      </c>
      <c r="N325" s="256">
        <f t="shared" ref="N325:N388" si="17" xml:space="preserve"> (5*F325+4*G325+3*H325+2*I325+1*J325)/K325</f>
        <v>4</v>
      </c>
    </row>
    <row r="326" spans="1:14" s="18" customFormat="1" ht="18" thickBot="1">
      <c r="A326" s="99" t="s">
        <v>25</v>
      </c>
      <c r="B326" s="100">
        <v>3</v>
      </c>
      <c r="C326" s="547" t="s">
        <v>0</v>
      </c>
      <c r="D326" s="548" t="s">
        <v>32</v>
      </c>
      <c r="E326" s="547" t="s">
        <v>134</v>
      </c>
      <c r="F326" s="312">
        <f>'Breakdown -Count'!F326/'Breakdown -Count'!K326</f>
        <v>0</v>
      </c>
      <c r="G326" s="312">
        <f>'Breakdown -Count'!G326/'Breakdown -Count'!K326</f>
        <v>0.2857142857142857</v>
      </c>
      <c r="H326" s="421">
        <f>'Breakdown -Count'!H326/'Breakdown -Count'!K326</f>
        <v>0.7142857142857143</v>
      </c>
      <c r="I326" s="312">
        <f>'Breakdown -Count'!I326/'Breakdown -Count'!K326</f>
        <v>0</v>
      </c>
      <c r="J326" s="312">
        <f>'Breakdown -Count'!J326/'Breakdown -Count'!K326</f>
        <v>0</v>
      </c>
      <c r="K326" s="103">
        <f t="shared" si="15"/>
        <v>1</v>
      </c>
      <c r="L326" s="103">
        <v>26</v>
      </c>
      <c r="M326" s="104">
        <f t="shared" si="16"/>
        <v>3.8461538461538464E-2</v>
      </c>
      <c r="N326" s="256">
        <f t="shared" si="17"/>
        <v>3.2857142857142856</v>
      </c>
    </row>
    <row r="327" spans="1:14" s="18" customFormat="1" ht="18" thickBot="1">
      <c r="A327" s="105" t="s">
        <v>25</v>
      </c>
      <c r="B327" s="106">
        <v>3</v>
      </c>
      <c r="C327" s="528" t="s">
        <v>1</v>
      </c>
      <c r="D327" s="530" t="s">
        <v>34</v>
      </c>
      <c r="E327" s="528" t="s">
        <v>135</v>
      </c>
      <c r="F327" s="395">
        <f>'Breakdown -Count'!F327/'Breakdown -Count'!K327</f>
        <v>0.25</v>
      </c>
      <c r="G327" s="412">
        <f>'Breakdown -Count'!G327/'Breakdown -Count'!K327</f>
        <v>0.41666666666666669</v>
      </c>
      <c r="H327" s="395">
        <f>'Breakdown -Count'!H327/'Breakdown -Count'!K327</f>
        <v>0.33333333333333331</v>
      </c>
      <c r="I327" s="395">
        <f>'Breakdown -Count'!I327/'Breakdown -Count'!K327</f>
        <v>0</v>
      </c>
      <c r="J327" s="395">
        <f>'Breakdown -Count'!J327/'Breakdown -Count'!K327</f>
        <v>0</v>
      </c>
      <c r="K327" s="108">
        <f t="shared" si="15"/>
        <v>1</v>
      </c>
      <c r="L327" s="108">
        <v>26</v>
      </c>
      <c r="M327" s="109">
        <f t="shared" si="16"/>
        <v>3.8461538461538464E-2</v>
      </c>
      <c r="N327" s="256">
        <f t="shared" si="17"/>
        <v>3.916666666666667</v>
      </c>
    </row>
    <row r="328" spans="1:14" s="18" customFormat="1" ht="18" thickBot="1">
      <c r="A328" s="105" t="s">
        <v>25</v>
      </c>
      <c r="B328" s="106">
        <v>3</v>
      </c>
      <c r="C328" s="544" t="s">
        <v>6</v>
      </c>
      <c r="D328" s="558" t="s">
        <v>33</v>
      </c>
      <c r="E328" s="544" t="s">
        <v>136</v>
      </c>
      <c r="F328" s="395">
        <f>'Breakdown -Count'!F328/'Breakdown -Count'!K328</f>
        <v>0.16666666666666666</v>
      </c>
      <c r="G328" s="395">
        <f>'Breakdown -Count'!G328/'Breakdown -Count'!K328</f>
        <v>0.33333333333333331</v>
      </c>
      <c r="H328" s="420">
        <f>'Breakdown -Count'!H328/'Breakdown -Count'!K328</f>
        <v>0.41666666666666669</v>
      </c>
      <c r="I328" s="395">
        <f>'Breakdown -Count'!I328/'Breakdown -Count'!K328</f>
        <v>0</v>
      </c>
      <c r="J328" s="395">
        <f>'Breakdown -Count'!J328/'Breakdown -Count'!K328</f>
        <v>8.3333333333333329E-2</v>
      </c>
      <c r="K328" s="108">
        <f t="shared" si="15"/>
        <v>1</v>
      </c>
      <c r="L328" s="108">
        <v>26</v>
      </c>
      <c r="M328" s="109">
        <f t="shared" si="16"/>
        <v>3.8461538461538464E-2</v>
      </c>
      <c r="N328" s="256">
        <f t="shared" si="17"/>
        <v>3.5</v>
      </c>
    </row>
    <row r="329" spans="1:14" s="18" customFormat="1" ht="15.75" thickBot="1">
      <c r="A329" s="105" t="s">
        <v>25</v>
      </c>
      <c r="B329" s="106">
        <v>3</v>
      </c>
      <c r="C329" s="528" t="s">
        <v>7</v>
      </c>
      <c r="D329" s="531" t="s">
        <v>35</v>
      </c>
      <c r="E329" s="528" t="s">
        <v>136</v>
      </c>
      <c r="F329" s="395">
        <f>'Breakdown -Count'!F329/'Breakdown -Count'!K329</f>
        <v>8.3333333333333329E-2</v>
      </c>
      <c r="G329" s="412">
        <f>'Breakdown -Count'!G329/'Breakdown -Count'!K329</f>
        <v>0.58333333333333337</v>
      </c>
      <c r="H329" s="395">
        <f>'Breakdown -Count'!H329/'Breakdown -Count'!K329</f>
        <v>0.33333333333333331</v>
      </c>
      <c r="I329" s="395">
        <f>'Breakdown -Count'!I329/'Breakdown -Count'!K329</f>
        <v>0</v>
      </c>
      <c r="J329" s="395">
        <f>'Breakdown -Count'!J329/'Breakdown -Count'!K329</f>
        <v>0</v>
      </c>
      <c r="K329" s="108">
        <f t="shared" si="15"/>
        <v>1</v>
      </c>
      <c r="L329" s="108">
        <v>26</v>
      </c>
      <c r="M329" s="109">
        <f t="shared" si="16"/>
        <v>3.8461538461538464E-2</v>
      </c>
      <c r="N329" s="256">
        <f t="shared" si="17"/>
        <v>3.75</v>
      </c>
    </row>
    <row r="330" spans="1:14" s="18" customFormat="1" ht="15.75" thickBot="1">
      <c r="A330" s="105" t="s">
        <v>25</v>
      </c>
      <c r="B330" s="106">
        <v>3</v>
      </c>
      <c r="C330" s="544" t="s">
        <v>8</v>
      </c>
      <c r="D330" s="549" t="s">
        <v>36</v>
      </c>
      <c r="E330" s="544" t="s">
        <v>135</v>
      </c>
      <c r="F330" s="395">
        <f>'Breakdown -Count'!F330/'Breakdown -Count'!K330</f>
        <v>0</v>
      </c>
      <c r="G330" s="395">
        <f>'Breakdown -Count'!G330/'Breakdown -Count'!K330</f>
        <v>0.18181818181818182</v>
      </c>
      <c r="H330" s="420">
        <f>'Breakdown -Count'!H330/'Breakdown -Count'!K330</f>
        <v>0.72727272727272729</v>
      </c>
      <c r="I330" s="395">
        <f>'Breakdown -Count'!I330/'Breakdown -Count'!K330</f>
        <v>9.0909090909090912E-2</v>
      </c>
      <c r="J330" s="395">
        <f>'Breakdown -Count'!J330/'Breakdown -Count'!K330</f>
        <v>0</v>
      </c>
      <c r="K330" s="108">
        <f t="shared" si="15"/>
        <v>1</v>
      </c>
      <c r="L330" s="108">
        <v>26</v>
      </c>
      <c r="M330" s="109">
        <f t="shared" si="16"/>
        <v>3.8461538461538464E-2</v>
      </c>
      <c r="N330" s="256">
        <f t="shared" si="17"/>
        <v>3.0909090909090908</v>
      </c>
    </row>
    <row r="331" spans="1:14" s="18" customFormat="1" ht="30.75" thickBot="1">
      <c r="A331" s="105" t="s">
        <v>25</v>
      </c>
      <c r="B331" s="106">
        <v>3</v>
      </c>
      <c r="C331" s="528" t="s">
        <v>9</v>
      </c>
      <c r="D331" s="532" t="s">
        <v>44</v>
      </c>
      <c r="E331" s="528" t="s">
        <v>137</v>
      </c>
      <c r="F331" s="395">
        <f>'Breakdown -Count'!F331/'Breakdown -Count'!K331</f>
        <v>0.16666666666666666</v>
      </c>
      <c r="G331" s="412">
        <f>'Breakdown -Count'!G331/'Breakdown -Count'!K331</f>
        <v>0.58333333333333337</v>
      </c>
      <c r="H331" s="395">
        <f>'Breakdown -Count'!H331/'Breakdown -Count'!K331</f>
        <v>0.25</v>
      </c>
      <c r="I331" s="395">
        <f>'Breakdown -Count'!I331/'Breakdown -Count'!K331</f>
        <v>0</v>
      </c>
      <c r="J331" s="395">
        <f>'Breakdown -Count'!J331/'Breakdown -Count'!K331</f>
        <v>0</v>
      </c>
      <c r="K331" s="108">
        <f t="shared" si="15"/>
        <v>1</v>
      </c>
      <c r="L331" s="108">
        <v>26</v>
      </c>
      <c r="M331" s="109">
        <f t="shared" si="16"/>
        <v>3.8461538461538464E-2</v>
      </c>
      <c r="N331" s="256">
        <f t="shared" si="17"/>
        <v>3.916666666666667</v>
      </c>
    </row>
    <row r="332" spans="1:14" s="18" customFormat="1" ht="30.75" thickBot="1">
      <c r="A332" s="105" t="s">
        <v>25</v>
      </c>
      <c r="B332" s="106">
        <v>3</v>
      </c>
      <c r="C332" s="528" t="s">
        <v>10</v>
      </c>
      <c r="D332" s="532" t="s">
        <v>37</v>
      </c>
      <c r="E332" s="528" t="s">
        <v>137</v>
      </c>
      <c r="F332" s="395">
        <f>'Breakdown -Count'!F332/'Breakdown -Count'!K332</f>
        <v>0.25</v>
      </c>
      <c r="G332" s="412">
        <f>'Breakdown -Count'!G332/'Breakdown -Count'!K332</f>
        <v>0.41666666666666669</v>
      </c>
      <c r="H332" s="395">
        <f>'Breakdown -Count'!H332/'Breakdown -Count'!K332</f>
        <v>0.33333333333333331</v>
      </c>
      <c r="I332" s="395">
        <f>'Breakdown -Count'!I332/'Breakdown -Count'!K332</f>
        <v>0</v>
      </c>
      <c r="J332" s="395">
        <f>'Breakdown -Count'!J332/'Breakdown -Count'!K332</f>
        <v>0</v>
      </c>
      <c r="K332" s="108">
        <f t="shared" si="15"/>
        <v>1</v>
      </c>
      <c r="L332" s="108">
        <v>26</v>
      </c>
      <c r="M332" s="109">
        <f t="shared" si="16"/>
        <v>3.8461538461538464E-2</v>
      </c>
      <c r="N332" s="256">
        <f t="shared" si="17"/>
        <v>3.916666666666667</v>
      </c>
    </row>
    <row r="333" spans="1:14" s="18" customFormat="1" ht="15.75" thickBot="1">
      <c r="A333" s="105" t="s">
        <v>25</v>
      </c>
      <c r="B333" s="106">
        <v>3</v>
      </c>
      <c r="C333" s="106" t="s">
        <v>11</v>
      </c>
      <c r="D333" s="110" t="s">
        <v>39</v>
      </c>
      <c r="E333" s="106" t="s">
        <v>135</v>
      </c>
      <c r="F333" s="395">
        <f>'Breakdown -Count'!F333/'Breakdown -Count'!K333</f>
        <v>0.33333333333333331</v>
      </c>
      <c r="G333" s="395">
        <f>'Breakdown -Count'!G333/'Breakdown -Count'!K333</f>
        <v>0.33333333333333331</v>
      </c>
      <c r="H333" s="395">
        <f>'Breakdown -Count'!H333/'Breakdown -Count'!K333</f>
        <v>0.33333333333333331</v>
      </c>
      <c r="I333" s="395">
        <f>'Breakdown -Count'!I333/'Breakdown -Count'!K333</f>
        <v>0</v>
      </c>
      <c r="J333" s="395">
        <f>'Breakdown -Count'!J333/'Breakdown -Count'!K333</f>
        <v>0</v>
      </c>
      <c r="K333" s="108">
        <f t="shared" si="15"/>
        <v>1</v>
      </c>
      <c r="L333" s="108">
        <v>26</v>
      </c>
      <c r="M333" s="109">
        <f t="shared" si="16"/>
        <v>3.8461538461538464E-2</v>
      </c>
      <c r="N333" s="256">
        <f t="shared" si="17"/>
        <v>4</v>
      </c>
    </row>
    <row r="334" spans="1:14" s="18" customFormat="1" ht="15.75" thickBot="1">
      <c r="A334" s="105" t="s">
        <v>25</v>
      </c>
      <c r="B334" s="106">
        <v>3</v>
      </c>
      <c r="C334" s="528" t="s">
        <v>12</v>
      </c>
      <c r="D334" s="531" t="s">
        <v>38</v>
      </c>
      <c r="E334" s="528" t="s">
        <v>138</v>
      </c>
      <c r="F334" s="395">
        <f>'Breakdown -Count'!F334/'Breakdown -Count'!K334</f>
        <v>0.16666666666666666</v>
      </c>
      <c r="G334" s="412">
        <f>'Breakdown -Count'!G334/'Breakdown -Count'!K334</f>
        <v>0.5</v>
      </c>
      <c r="H334" s="395">
        <f>'Breakdown -Count'!H334/'Breakdown -Count'!K334</f>
        <v>0.33333333333333331</v>
      </c>
      <c r="I334" s="395">
        <f>'Breakdown -Count'!I334/'Breakdown -Count'!K334</f>
        <v>0</v>
      </c>
      <c r="J334" s="395">
        <f>'Breakdown -Count'!J334/'Breakdown -Count'!K334</f>
        <v>0</v>
      </c>
      <c r="K334" s="108">
        <f t="shared" si="15"/>
        <v>1</v>
      </c>
      <c r="L334" s="108">
        <v>26</v>
      </c>
      <c r="M334" s="109">
        <f t="shared" si="16"/>
        <v>3.8461538461538464E-2</v>
      </c>
      <c r="N334" s="256">
        <f t="shared" si="17"/>
        <v>3.833333333333333</v>
      </c>
    </row>
    <row r="335" spans="1:14" s="18" customFormat="1" ht="15.75" thickBot="1">
      <c r="A335" s="105" t="s">
        <v>25</v>
      </c>
      <c r="B335" s="106">
        <v>3</v>
      </c>
      <c r="C335" s="528" t="s">
        <v>13</v>
      </c>
      <c r="D335" s="532" t="s">
        <v>40</v>
      </c>
      <c r="E335" s="528" t="s">
        <v>135</v>
      </c>
      <c r="F335" s="395">
        <f>'Breakdown -Count'!F335/'Breakdown -Count'!K335</f>
        <v>0.25</v>
      </c>
      <c r="G335" s="412">
        <f>'Breakdown -Count'!G335/'Breakdown -Count'!K335</f>
        <v>0.41666666666666669</v>
      </c>
      <c r="H335" s="395">
        <f>'Breakdown -Count'!H335/'Breakdown -Count'!K335</f>
        <v>0.33333333333333331</v>
      </c>
      <c r="I335" s="395">
        <f>'Breakdown -Count'!I335/'Breakdown -Count'!K335</f>
        <v>0</v>
      </c>
      <c r="J335" s="395">
        <f>'Breakdown -Count'!J335/'Breakdown -Count'!K335</f>
        <v>0</v>
      </c>
      <c r="K335" s="108">
        <f t="shared" si="15"/>
        <v>1</v>
      </c>
      <c r="L335" s="108">
        <v>26</v>
      </c>
      <c r="M335" s="109">
        <f t="shared" si="16"/>
        <v>3.8461538461538464E-2</v>
      </c>
      <c r="N335" s="256">
        <f t="shared" si="17"/>
        <v>3.916666666666667</v>
      </c>
    </row>
    <row r="336" spans="1:14" s="18" customFormat="1" ht="15.75" thickBot="1">
      <c r="A336" s="105" t="s">
        <v>25</v>
      </c>
      <c r="B336" s="106">
        <v>3</v>
      </c>
      <c r="C336" s="544" t="s">
        <v>15</v>
      </c>
      <c r="D336" s="546" t="s">
        <v>41</v>
      </c>
      <c r="E336" s="544" t="s">
        <v>134</v>
      </c>
      <c r="F336" s="395">
        <f>'Breakdown -Count'!F336/'Breakdown -Count'!K336</f>
        <v>0.25</v>
      </c>
      <c r="G336" s="395">
        <f>'Breakdown -Count'!G336/'Breakdown -Count'!K336</f>
        <v>0.25</v>
      </c>
      <c r="H336" s="420">
        <f>'Breakdown -Count'!H336/'Breakdown -Count'!K336</f>
        <v>0.5</v>
      </c>
      <c r="I336" s="395">
        <f>'Breakdown -Count'!I336/'Breakdown -Count'!K336</f>
        <v>0</v>
      </c>
      <c r="J336" s="395">
        <f>'Breakdown -Count'!J336/'Breakdown -Count'!K336</f>
        <v>0</v>
      </c>
      <c r="K336" s="108">
        <f t="shared" si="15"/>
        <v>1</v>
      </c>
      <c r="L336" s="108">
        <v>26</v>
      </c>
      <c r="M336" s="109">
        <f t="shared" si="16"/>
        <v>3.8461538461538464E-2</v>
      </c>
      <c r="N336" s="256">
        <f t="shared" si="17"/>
        <v>3.75</v>
      </c>
    </row>
    <row r="337" spans="1:14" s="18" customFormat="1" ht="15.75" thickBot="1">
      <c r="A337" s="105" t="s">
        <v>25</v>
      </c>
      <c r="B337" s="106">
        <v>3</v>
      </c>
      <c r="C337" s="106" t="s">
        <v>16</v>
      </c>
      <c r="D337" s="111" t="s">
        <v>43</v>
      </c>
      <c r="E337" s="106" t="s">
        <v>136</v>
      </c>
      <c r="F337" s="395">
        <f>'Breakdown -Count'!F337/'Breakdown -Count'!K337</f>
        <v>0.25</v>
      </c>
      <c r="G337" s="395">
        <f>'Breakdown -Count'!G337/'Breakdown -Count'!K337</f>
        <v>0.375</v>
      </c>
      <c r="H337" s="395">
        <f>'Breakdown -Count'!H337/'Breakdown -Count'!K337</f>
        <v>0.25</v>
      </c>
      <c r="I337" s="395">
        <f>'Breakdown -Count'!I337/'Breakdown -Count'!K337</f>
        <v>0.125</v>
      </c>
      <c r="J337" s="395">
        <f>'Breakdown -Count'!J337/'Breakdown -Count'!K337</f>
        <v>0</v>
      </c>
      <c r="K337" s="108">
        <f t="shared" si="15"/>
        <v>1</v>
      </c>
      <c r="L337" s="108">
        <v>26</v>
      </c>
      <c r="M337" s="109">
        <f t="shared" si="16"/>
        <v>3.8461538461538464E-2</v>
      </c>
      <c r="N337" s="256">
        <f t="shared" si="17"/>
        <v>3.75</v>
      </c>
    </row>
    <row r="338" spans="1:14" s="18" customFormat="1" ht="15.75" thickBot="1">
      <c r="A338" s="105" t="s">
        <v>25</v>
      </c>
      <c r="B338" s="106">
        <v>3</v>
      </c>
      <c r="C338" s="544" t="s">
        <v>17</v>
      </c>
      <c r="D338" s="549" t="s">
        <v>45</v>
      </c>
      <c r="E338" s="544" t="s">
        <v>139</v>
      </c>
      <c r="F338" s="395">
        <f>'Breakdown -Count'!F338/'Breakdown -Count'!K338</f>
        <v>0.33333333333333331</v>
      </c>
      <c r="G338" s="395">
        <f>'Breakdown -Count'!G338/'Breakdown -Count'!K338</f>
        <v>0</v>
      </c>
      <c r="H338" s="420">
        <f>'Breakdown -Count'!H338/'Breakdown -Count'!K338</f>
        <v>0.5</v>
      </c>
      <c r="I338" s="395">
        <f>'Breakdown -Count'!I338/'Breakdown -Count'!K338</f>
        <v>8.3333333333333329E-2</v>
      </c>
      <c r="J338" s="395">
        <f>'Breakdown -Count'!J338/'Breakdown -Count'!K338</f>
        <v>8.3333333333333329E-2</v>
      </c>
      <c r="K338" s="108">
        <f t="shared" si="15"/>
        <v>1</v>
      </c>
      <c r="L338" s="108">
        <v>26</v>
      </c>
      <c r="M338" s="109">
        <f t="shared" si="16"/>
        <v>3.8461538461538464E-2</v>
      </c>
      <c r="N338" s="256">
        <f t="shared" si="17"/>
        <v>3.4166666666666665</v>
      </c>
    </row>
    <row r="339" spans="1:14" s="18" customFormat="1" ht="15.75" thickBot="1">
      <c r="A339" s="323" t="s">
        <v>25</v>
      </c>
      <c r="B339" s="396">
        <v>3</v>
      </c>
      <c r="C339" s="396" t="s">
        <v>18</v>
      </c>
      <c r="D339" s="336" t="s">
        <v>46</v>
      </c>
      <c r="E339" s="396" t="s">
        <v>135</v>
      </c>
      <c r="F339" s="397">
        <f>'Breakdown -Count'!F339/'Breakdown -Count'!K339</f>
        <v>0.5</v>
      </c>
      <c r="G339" s="397">
        <f>'Breakdown -Count'!G339/'Breakdown -Count'!K339</f>
        <v>0</v>
      </c>
      <c r="H339" s="397">
        <f>'Breakdown -Count'!H339/'Breakdown -Count'!K339</f>
        <v>0.25</v>
      </c>
      <c r="I339" s="397">
        <f>'Breakdown -Count'!I339/'Breakdown -Count'!K339</f>
        <v>8.3333333333333329E-2</v>
      </c>
      <c r="J339" s="397">
        <f>'Breakdown -Count'!J339/'Breakdown -Count'!K339</f>
        <v>0.16666666666666666</v>
      </c>
      <c r="K339" s="398">
        <f t="shared" si="15"/>
        <v>1</v>
      </c>
      <c r="L339" s="398">
        <v>26</v>
      </c>
      <c r="M339" s="399">
        <f t="shared" si="16"/>
        <v>3.8461538461538464E-2</v>
      </c>
      <c r="N339" s="256">
        <f t="shared" si="17"/>
        <v>3.583333333333333</v>
      </c>
    </row>
    <row r="340" spans="1:14" s="18" customFormat="1" ht="18" thickBot="1">
      <c r="A340" s="99" t="s">
        <v>25</v>
      </c>
      <c r="B340" s="100">
        <v>4</v>
      </c>
      <c r="C340" s="527" t="s">
        <v>0</v>
      </c>
      <c r="D340" s="534" t="s">
        <v>32</v>
      </c>
      <c r="E340" s="527" t="s">
        <v>134</v>
      </c>
      <c r="F340" s="312">
        <f>'Breakdown -Count'!F340/'Breakdown -Count'!K340</f>
        <v>0</v>
      </c>
      <c r="G340" s="413">
        <f>'Breakdown -Count'!G340/'Breakdown -Count'!K340</f>
        <v>0.4</v>
      </c>
      <c r="H340" s="421">
        <f>'Breakdown -Count'!H340/'Breakdown -Count'!K340</f>
        <v>0.6</v>
      </c>
      <c r="I340" s="312">
        <f>'Breakdown -Count'!I340/'Breakdown -Count'!K340</f>
        <v>0</v>
      </c>
      <c r="J340" s="312">
        <f>'Breakdown -Count'!J340/'Breakdown -Count'!K340</f>
        <v>0</v>
      </c>
      <c r="K340" s="103">
        <f t="shared" si="15"/>
        <v>1</v>
      </c>
      <c r="L340" s="103">
        <v>18</v>
      </c>
      <c r="M340" s="104">
        <f t="shared" si="16"/>
        <v>5.5555555555555552E-2</v>
      </c>
      <c r="N340" s="256">
        <f t="shared" si="17"/>
        <v>3.4</v>
      </c>
    </row>
    <row r="341" spans="1:14" s="18" customFormat="1" ht="18" thickBot="1">
      <c r="A341" s="105" t="s">
        <v>25</v>
      </c>
      <c r="B341" s="106">
        <v>4</v>
      </c>
      <c r="C341" s="528" t="s">
        <v>1</v>
      </c>
      <c r="D341" s="530" t="s">
        <v>34</v>
      </c>
      <c r="E341" s="528" t="s">
        <v>135</v>
      </c>
      <c r="F341" s="395">
        <f>'Breakdown -Count'!F341/'Breakdown -Count'!K341</f>
        <v>0</v>
      </c>
      <c r="G341" s="412">
        <f>'Breakdown -Count'!G341/'Breakdown -Count'!K341</f>
        <v>0.44444444444444442</v>
      </c>
      <c r="H341" s="420">
        <f>'Breakdown -Count'!H341/'Breakdown -Count'!K341</f>
        <v>0.44444444444444442</v>
      </c>
      <c r="I341" s="395">
        <f>'Breakdown -Count'!I341/'Breakdown -Count'!K341</f>
        <v>0.1111111111111111</v>
      </c>
      <c r="J341" s="395">
        <f>'Breakdown -Count'!J341/'Breakdown -Count'!K341</f>
        <v>0</v>
      </c>
      <c r="K341" s="108">
        <f t="shared" si="15"/>
        <v>1</v>
      </c>
      <c r="L341" s="108">
        <v>18</v>
      </c>
      <c r="M341" s="109">
        <f t="shared" si="16"/>
        <v>5.5555555555555552E-2</v>
      </c>
      <c r="N341" s="256">
        <f t="shared" si="17"/>
        <v>3.333333333333333</v>
      </c>
    </row>
    <row r="342" spans="1:14" s="18" customFormat="1" ht="18" thickBot="1">
      <c r="A342" s="105" t="s">
        <v>25</v>
      </c>
      <c r="B342" s="106">
        <v>4</v>
      </c>
      <c r="C342" s="528" t="s">
        <v>6</v>
      </c>
      <c r="D342" s="530" t="s">
        <v>33</v>
      </c>
      <c r="E342" s="528" t="s">
        <v>136</v>
      </c>
      <c r="F342" s="395">
        <f>'Breakdown -Count'!F342/'Breakdown -Count'!K342</f>
        <v>0.22222222222222221</v>
      </c>
      <c r="G342" s="412">
        <f>'Breakdown -Count'!G342/'Breakdown -Count'!K342</f>
        <v>0.55555555555555558</v>
      </c>
      <c r="H342" s="395">
        <f>'Breakdown -Count'!H342/'Breakdown -Count'!K342</f>
        <v>0.22222222222222221</v>
      </c>
      <c r="I342" s="395">
        <f>'Breakdown -Count'!I342/'Breakdown -Count'!K342</f>
        <v>0</v>
      </c>
      <c r="J342" s="395">
        <f>'Breakdown -Count'!J342/'Breakdown -Count'!K342</f>
        <v>0</v>
      </c>
      <c r="K342" s="108">
        <f t="shared" si="15"/>
        <v>1</v>
      </c>
      <c r="L342" s="108">
        <v>18</v>
      </c>
      <c r="M342" s="109">
        <f t="shared" si="16"/>
        <v>5.5555555555555552E-2</v>
      </c>
      <c r="N342" s="256">
        <f t="shared" si="17"/>
        <v>4</v>
      </c>
    </row>
    <row r="343" spans="1:14" s="18" customFormat="1" ht="15.75" thickBot="1">
      <c r="A343" s="105" t="s">
        <v>25</v>
      </c>
      <c r="B343" s="106">
        <v>4</v>
      </c>
      <c r="C343" s="528" t="s">
        <v>7</v>
      </c>
      <c r="D343" s="531" t="s">
        <v>35</v>
      </c>
      <c r="E343" s="528" t="s">
        <v>136</v>
      </c>
      <c r="F343" s="395">
        <f>'Breakdown -Count'!F343/'Breakdown -Count'!K343</f>
        <v>0</v>
      </c>
      <c r="G343" s="412">
        <f>'Breakdown -Count'!G343/'Breakdown -Count'!K343</f>
        <v>0.5</v>
      </c>
      <c r="H343" s="395">
        <f>'Breakdown -Count'!H343/'Breakdown -Count'!K343</f>
        <v>0.3</v>
      </c>
      <c r="I343" s="395">
        <f>'Breakdown -Count'!I343/'Breakdown -Count'!K343</f>
        <v>0.2</v>
      </c>
      <c r="J343" s="395">
        <f>'Breakdown -Count'!J343/'Breakdown -Count'!K343</f>
        <v>0</v>
      </c>
      <c r="K343" s="108">
        <f t="shared" si="15"/>
        <v>1</v>
      </c>
      <c r="L343" s="108">
        <v>18</v>
      </c>
      <c r="M343" s="109">
        <f t="shared" si="16"/>
        <v>5.5555555555555552E-2</v>
      </c>
      <c r="N343" s="256">
        <f t="shared" si="17"/>
        <v>3.3</v>
      </c>
    </row>
    <row r="344" spans="1:14" s="18" customFormat="1" ht="15.75" thickBot="1">
      <c r="A344" s="105" t="s">
        <v>25</v>
      </c>
      <c r="B344" s="106">
        <v>4</v>
      </c>
      <c r="C344" s="528" t="s">
        <v>8</v>
      </c>
      <c r="D344" s="532" t="s">
        <v>36</v>
      </c>
      <c r="E344" s="528" t="s">
        <v>135</v>
      </c>
      <c r="F344" s="395">
        <f>'Breakdown -Count'!F344/'Breakdown -Count'!K344</f>
        <v>0</v>
      </c>
      <c r="G344" s="412">
        <f>'Breakdown -Count'!G344/'Breakdown -Count'!K344</f>
        <v>0.44444444444444442</v>
      </c>
      <c r="H344" s="420">
        <f>'Breakdown -Count'!H344/'Breakdown -Count'!K344</f>
        <v>0.44444444444444442</v>
      </c>
      <c r="I344" s="395">
        <f>'Breakdown -Count'!I344/'Breakdown -Count'!K344</f>
        <v>0.1111111111111111</v>
      </c>
      <c r="J344" s="395">
        <f>'Breakdown -Count'!J344/'Breakdown -Count'!K344</f>
        <v>0</v>
      </c>
      <c r="K344" s="108">
        <f t="shared" si="15"/>
        <v>1</v>
      </c>
      <c r="L344" s="108">
        <v>18</v>
      </c>
      <c r="M344" s="109">
        <f t="shared" si="16"/>
        <v>5.5555555555555552E-2</v>
      </c>
      <c r="N344" s="256">
        <f t="shared" si="17"/>
        <v>3.333333333333333</v>
      </c>
    </row>
    <row r="345" spans="1:14" s="18" customFormat="1" ht="30.75" thickBot="1">
      <c r="A345" s="105" t="s">
        <v>25</v>
      </c>
      <c r="B345" s="106">
        <v>4</v>
      </c>
      <c r="C345" s="528" t="s">
        <v>9</v>
      </c>
      <c r="D345" s="532" t="s">
        <v>44</v>
      </c>
      <c r="E345" s="528" t="s">
        <v>137</v>
      </c>
      <c r="F345" s="395">
        <f>'Breakdown -Count'!F345/'Breakdown -Count'!K345</f>
        <v>0.1111111111111111</v>
      </c>
      <c r="G345" s="412">
        <f>'Breakdown -Count'!G345/'Breakdown -Count'!K345</f>
        <v>0.77777777777777779</v>
      </c>
      <c r="H345" s="395">
        <f>'Breakdown -Count'!H345/'Breakdown -Count'!K345</f>
        <v>0.1111111111111111</v>
      </c>
      <c r="I345" s="395">
        <f>'Breakdown -Count'!I345/'Breakdown -Count'!K345</f>
        <v>0</v>
      </c>
      <c r="J345" s="395">
        <f>'Breakdown -Count'!J345/'Breakdown -Count'!K345</f>
        <v>0</v>
      </c>
      <c r="K345" s="108">
        <f t="shared" si="15"/>
        <v>1</v>
      </c>
      <c r="L345" s="108">
        <v>18</v>
      </c>
      <c r="M345" s="109">
        <f t="shared" si="16"/>
        <v>5.5555555555555552E-2</v>
      </c>
      <c r="N345" s="256">
        <f t="shared" si="17"/>
        <v>4</v>
      </c>
    </row>
    <row r="346" spans="1:14" s="18" customFormat="1" ht="30.75" thickBot="1">
      <c r="A346" s="105" t="s">
        <v>25</v>
      </c>
      <c r="B346" s="106">
        <v>4</v>
      </c>
      <c r="C346" s="528" t="s">
        <v>10</v>
      </c>
      <c r="D346" s="532" t="s">
        <v>37</v>
      </c>
      <c r="E346" s="528" t="s">
        <v>137</v>
      </c>
      <c r="F346" s="395">
        <f>'Breakdown -Count'!F346/'Breakdown -Count'!K346</f>
        <v>0.22222222222222221</v>
      </c>
      <c r="G346" s="412">
        <f>'Breakdown -Count'!G346/'Breakdown -Count'!K346</f>
        <v>0.66666666666666663</v>
      </c>
      <c r="H346" s="395">
        <f>'Breakdown -Count'!H346/'Breakdown -Count'!K346</f>
        <v>0.1111111111111111</v>
      </c>
      <c r="I346" s="395">
        <f>'Breakdown -Count'!I346/'Breakdown -Count'!K346</f>
        <v>0</v>
      </c>
      <c r="J346" s="395">
        <f>'Breakdown -Count'!J346/'Breakdown -Count'!K346</f>
        <v>0</v>
      </c>
      <c r="K346" s="108">
        <f t="shared" si="15"/>
        <v>1</v>
      </c>
      <c r="L346" s="108">
        <v>18</v>
      </c>
      <c r="M346" s="109">
        <f t="shared" si="16"/>
        <v>5.5555555555555552E-2</v>
      </c>
      <c r="N346" s="256">
        <f t="shared" si="17"/>
        <v>4.1111111111111107</v>
      </c>
    </row>
    <row r="347" spans="1:14" s="18" customFormat="1" ht="15.75" thickBot="1">
      <c r="A347" s="105" t="s">
        <v>25</v>
      </c>
      <c r="B347" s="106">
        <v>4</v>
      </c>
      <c r="C347" s="528" t="s">
        <v>11</v>
      </c>
      <c r="D347" s="531" t="s">
        <v>39</v>
      </c>
      <c r="E347" s="528" t="s">
        <v>135</v>
      </c>
      <c r="F347" s="395">
        <f>'Breakdown -Count'!F347/'Breakdown -Count'!K347</f>
        <v>0.1111111111111111</v>
      </c>
      <c r="G347" s="412">
        <f>'Breakdown -Count'!G347/'Breakdown -Count'!K347</f>
        <v>0.44444444444444442</v>
      </c>
      <c r="H347" s="395">
        <f>'Breakdown -Count'!H347/'Breakdown -Count'!K347</f>
        <v>0.33333333333333331</v>
      </c>
      <c r="I347" s="395">
        <f>'Breakdown -Count'!I347/'Breakdown -Count'!K347</f>
        <v>0.1111111111111111</v>
      </c>
      <c r="J347" s="395">
        <f>'Breakdown -Count'!J347/'Breakdown -Count'!K347</f>
        <v>0</v>
      </c>
      <c r="K347" s="108">
        <f t="shared" si="15"/>
        <v>1</v>
      </c>
      <c r="L347" s="108">
        <v>18</v>
      </c>
      <c r="M347" s="109">
        <f t="shared" si="16"/>
        <v>5.5555555555555552E-2</v>
      </c>
      <c r="N347" s="256">
        <f t="shared" si="17"/>
        <v>3.5555555555555554</v>
      </c>
    </row>
    <row r="348" spans="1:14" s="18" customFormat="1" ht="15.75" thickBot="1">
      <c r="A348" s="105" t="s">
        <v>25</v>
      </c>
      <c r="B348" s="106">
        <v>4</v>
      </c>
      <c r="C348" s="528" t="s">
        <v>12</v>
      </c>
      <c r="D348" s="531" t="s">
        <v>38</v>
      </c>
      <c r="E348" s="528" t="s">
        <v>138</v>
      </c>
      <c r="F348" s="395">
        <f>'Breakdown -Count'!F348/'Breakdown -Count'!K348</f>
        <v>0.1111111111111111</v>
      </c>
      <c r="G348" s="412">
        <f>'Breakdown -Count'!G348/'Breakdown -Count'!K348</f>
        <v>0.44444444444444442</v>
      </c>
      <c r="H348" s="420">
        <f>'Breakdown -Count'!H348/'Breakdown -Count'!K348</f>
        <v>0.44444444444444442</v>
      </c>
      <c r="I348" s="395">
        <f>'Breakdown -Count'!I348/'Breakdown -Count'!K348</f>
        <v>0</v>
      </c>
      <c r="J348" s="395">
        <f>'Breakdown -Count'!J348/'Breakdown -Count'!K348</f>
        <v>0</v>
      </c>
      <c r="K348" s="108">
        <f t="shared" si="15"/>
        <v>1</v>
      </c>
      <c r="L348" s="108">
        <v>18</v>
      </c>
      <c r="M348" s="109">
        <f t="shared" si="16"/>
        <v>5.5555555555555552E-2</v>
      </c>
      <c r="N348" s="256">
        <f t="shared" si="17"/>
        <v>3.6666666666666661</v>
      </c>
    </row>
    <row r="349" spans="1:14" s="18" customFormat="1" ht="15.75" thickBot="1">
      <c r="A349" s="105" t="s">
        <v>25</v>
      </c>
      <c r="B349" s="106">
        <v>4</v>
      </c>
      <c r="C349" s="528" t="s">
        <v>13</v>
      </c>
      <c r="D349" s="532" t="s">
        <v>40</v>
      </c>
      <c r="E349" s="528" t="s">
        <v>135</v>
      </c>
      <c r="F349" s="395">
        <f>'Breakdown -Count'!F349/'Breakdown -Count'!K349</f>
        <v>0</v>
      </c>
      <c r="G349" s="412">
        <f>'Breakdown -Count'!G349/'Breakdown -Count'!K349</f>
        <v>0.55555555555555558</v>
      </c>
      <c r="H349" s="395">
        <f>'Breakdown -Count'!H349/'Breakdown -Count'!K349</f>
        <v>0.22222222222222221</v>
      </c>
      <c r="I349" s="395">
        <f>'Breakdown -Count'!I349/'Breakdown -Count'!K349</f>
        <v>0.22222222222222221</v>
      </c>
      <c r="J349" s="395">
        <f>'Breakdown -Count'!J349/'Breakdown -Count'!K349</f>
        <v>0</v>
      </c>
      <c r="K349" s="108">
        <f t="shared" si="15"/>
        <v>1</v>
      </c>
      <c r="L349" s="108">
        <v>18</v>
      </c>
      <c r="M349" s="109">
        <f t="shared" si="16"/>
        <v>5.5555555555555552E-2</v>
      </c>
      <c r="N349" s="256">
        <f t="shared" si="17"/>
        <v>3.333333333333333</v>
      </c>
    </row>
    <row r="350" spans="1:14" s="18" customFormat="1" ht="15.75" thickBot="1">
      <c r="A350" s="105" t="s">
        <v>25</v>
      </c>
      <c r="B350" s="106">
        <v>4</v>
      </c>
      <c r="C350" s="544" t="s">
        <v>15</v>
      </c>
      <c r="D350" s="546" t="s">
        <v>41</v>
      </c>
      <c r="E350" s="544" t="s">
        <v>134</v>
      </c>
      <c r="F350" s="395">
        <f>'Breakdown -Count'!F350/'Breakdown -Count'!K350</f>
        <v>0.22222222222222221</v>
      </c>
      <c r="G350" s="395">
        <f>'Breakdown -Count'!G350/'Breakdown -Count'!K350</f>
        <v>0.22222222222222221</v>
      </c>
      <c r="H350" s="420">
        <f>'Breakdown -Count'!H350/'Breakdown -Count'!K350</f>
        <v>0.44444444444444442</v>
      </c>
      <c r="I350" s="395">
        <f>'Breakdown -Count'!I350/'Breakdown -Count'!K350</f>
        <v>0.1111111111111111</v>
      </c>
      <c r="J350" s="395">
        <f>'Breakdown -Count'!J350/'Breakdown -Count'!K350</f>
        <v>0</v>
      </c>
      <c r="K350" s="108">
        <f t="shared" si="15"/>
        <v>1</v>
      </c>
      <c r="L350" s="108">
        <v>18</v>
      </c>
      <c r="M350" s="109">
        <f t="shared" si="16"/>
        <v>5.5555555555555552E-2</v>
      </c>
      <c r="N350" s="256">
        <f t="shared" si="17"/>
        <v>3.5555555555555554</v>
      </c>
    </row>
    <row r="351" spans="1:14" s="18" customFormat="1" ht="15.75" thickBot="1">
      <c r="A351" s="105" t="s">
        <v>25</v>
      </c>
      <c r="B351" s="106">
        <v>4</v>
      </c>
      <c r="C351" s="528" t="s">
        <v>16</v>
      </c>
      <c r="D351" s="532" t="s">
        <v>43</v>
      </c>
      <c r="E351" s="528" t="s">
        <v>136</v>
      </c>
      <c r="F351" s="395">
        <f>'Breakdown -Count'!F351/'Breakdown -Count'!K351</f>
        <v>0.2</v>
      </c>
      <c r="G351" s="412">
        <f>'Breakdown -Count'!G351/'Breakdown -Count'!K351</f>
        <v>0.4</v>
      </c>
      <c r="H351" s="420">
        <f>'Breakdown -Count'!H351/'Breakdown -Count'!K351</f>
        <v>0.4</v>
      </c>
      <c r="I351" s="395">
        <f>'Breakdown -Count'!I351/'Breakdown -Count'!K351</f>
        <v>0</v>
      </c>
      <c r="J351" s="395">
        <f>'Breakdown -Count'!J351/'Breakdown -Count'!K351</f>
        <v>0</v>
      </c>
      <c r="K351" s="108">
        <f t="shared" si="15"/>
        <v>1</v>
      </c>
      <c r="L351" s="108">
        <v>18</v>
      </c>
      <c r="M351" s="109">
        <f t="shared" si="16"/>
        <v>5.5555555555555552E-2</v>
      </c>
      <c r="N351" s="256">
        <f t="shared" si="17"/>
        <v>3.8000000000000003</v>
      </c>
    </row>
    <row r="352" spans="1:14" s="18" customFormat="1" ht="15.75" thickBot="1">
      <c r="A352" s="105" t="s">
        <v>25</v>
      </c>
      <c r="B352" s="106">
        <v>4</v>
      </c>
      <c r="C352" s="106" t="s">
        <v>17</v>
      </c>
      <c r="D352" s="111" t="s">
        <v>45</v>
      </c>
      <c r="E352" s="106" t="s">
        <v>139</v>
      </c>
      <c r="F352" s="395">
        <f>'Breakdown -Count'!F352/'Breakdown -Count'!K352</f>
        <v>0.66666666666666663</v>
      </c>
      <c r="G352" s="395">
        <f>'Breakdown -Count'!G352/'Breakdown -Count'!K352</f>
        <v>0</v>
      </c>
      <c r="H352" s="395">
        <f>'Breakdown -Count'!H352/'Breakdown -Count'!K352</f>
        <v>0</v>
      </c>
      <c r="I352" s="395">
        <f>'Breakdown -Count'!I352/'Breakdown -Count'!K352</f>
        <v>0.33333333333333331</v>
      </c>
      <c r="J352" s="395">
        <f>'Breakdown -Count'!J352/'Breakdown -Count'!K352</f>
        <v>0</v>
      </c>
      <c r="K352" s="108">
        <f t="shared" si="15"/>
        <v>1</v>
      </c>
      <c r="L352" s="108">
        <v>18</v>
      </c>
      <c r="M352" s="109">
        <f t="shared" si="16"/>
        <v>5.5555555555555552E-2</v>
      </c>
      <c r="N352" s="256">
        <f t="shared" si="17"/>
        <v>3.9999999999999996</v>
      </c>
    </row>
    <row r="353" spans="1:14" s="18" customFormat="1" ht="15.75" thickBot="1">
      <c r="A353" s="323" t="s">
        <v>25</v>
      </c>
      <c r="B353" s="396">
        <v>4</v>
      </c>
      <c r="C353" s="396" t="s">
        <v>18</v>
      </c>
      <c r="D353" s="336" t="s">
        <v>46</v>
      </c>
      <c r="E353" s="396" t="s">
        <v>135</v>
      </c>
      <c r="F353" s="397">
        <f>'Breakdown -Count'!F353/'Breakdown -Count'!K353</f>
        <v>0.55555555555555558</v>
      </c>
      <c r="G353" s="397">
        <f>'Breakdown -Count'!G353/'Breakdown -Count'!K353</f>
        <v>0</v>
      </c>
      <c r="H353" s="397">
        <f>'Breakdown -Count'!H353/'Breakdown -Count'!K353</f>
        <v>0</v>
      </c>
      <c r="I353" s="397">
        <f>'Breakdown -Count'!I353/'Breakdown -Count'!K353</f>
        <v>0.33333333333333331</v>
      </c>
      <c r="J353" s="397">
        <f>'Breakdown -Count'!J353/'Breakdown -Count'!K353</f>
        <v>0.1111111111111111</v>
      </c>
      <c r="K353" s="398">
        <f t="shared" si="15"/>
        <v>1</v>
      </c>
      <c r="L353" s="398">
        <v>18</v>
      </c>
      <c r="M353" s="399">
        <f t="shared" si="16"/>
        <v>5.5555555555555552E-2</v>
      </c>
      <c r="N353" s="256">
        <f t="shared" si="17"/>
        <v>3.5555555555555554</v>
      </c>
    </row>
    <row r="354" spans="1:14" s="18" customFormat="1" ht="18" thickBot="1">
      <c r="A354" s="99" t="s">
        <v>25</v>
      </c>
      <c r="B354" s="100">
        <v>5</v>
      </c>
      <c r="C354" s="547" t="s">
        <v>0</v>
      </c>
      <c r="D354" s="548" t="s">
        <v>32</v>
      </c>
      <c r="E354" s="547" t="s">
        <v>134</v>
      </c>
      <c r="F354" s="312">
        <f>'Breakdown -Count'!F354/'Breakdown -Count'!K354</f>
        <v>0</v>
      </c>
      <c r="G354" s="312">
        <f>'Breakdown -Count'!G354/'Breakdown -Count'!K354</f>
        <v>0.375</v>
      </c>
      <c r="H354" s="421">
        <f>'Breakdown -Count'!H354/'Breakdown -Count'!K354</f>
        <v>0.625</v>
      </c>
      <c r="I354" s="312">
        <f>'Breakdown -Count'!I354/'Breakdown -Count'!K354</f>
        <v>0</v>
      </c>
      <c r="J354" s="312">
        <f>'Breakdown -Count'!J354/'Breakdown -Count'!K354</f>
        <v>0</v>
      </c>
      <c r="K354" s="115">
        <f t="shared" si="15"/>
        <v>1</v>
      </c>
      <c r="L354" s="103">
        <v>22</v>
      </c>
      <c r="M354" s="104">
        <f t="shared" si="16"/>
        <v>4.5454545454545456E-2</v>
      </c>
      <c r="N354" s="256">
        <f t="shared" si="17"/>
        <v>3.375</v>
      </c>
    </row>
    <row r="355" spans="1:14" s="18" customFormat="1" ht="18" thickBot="1">
      <c r="A355" s="105" t="s">
        <v>25</v>
      </c>
      <c r="B355" s="106">
        <v>5</v>
      </c>
      <c r="C355" s="528" t="s">
        <v>1</v>
      </c>
      <c r="D355" s="530" t="s">
        <v>34</v>
      </c>
      <c r="E355" s="528" t="s">
        <v>135</v>
      </c>
      <c r="F355" s="395">
        <f>'Breakdown -Count'!F355/'Breakdown -Count'!K355</f>
        <v>8.3333333333333329E-2</v>
      </c>
      <c r="G355" s="412">
        <f>'Breakdown -Count'!G355/'Breakdown -Count'!K355</f>
        <v>0.5</v>
      </c>
      <c r="H355" s="395">
        <f>'Breakdown -Count'!H355/'Breakdown -Count'!K355</f>
        <v>0.33333333333333331</v>
      </c>
      <c r="I355" s="395">
        <f>'Breakdown -Count'!I355/'Breakdown -Count'!K355</f>
        <v>8.3333333333333329E-2</v>
      </c>
      <c r="J355" s="395">
        <f>'Breakdown -Count'!J355/'Breakdown -Count'!K355</f>
        <v>0</v>
      </c>
      <c r="K355" s="108">
        <f t="shared" si="15"/>
        <v>1</v>
      </c>
      <c r="L355" s="108">
        <v>22</v>
      </c>
      <c r="M355" s="109">
        <f t="shared" si="16"/>
        <v>4.5454545454545456E-2</v>
      </c>
      <c r="N355" s="256">
        <f t="shared" si="17"/>
        <v>3.583333333333333</v>
      </c>
    </row>
    <row r="356" spans="1:14" s="18" customFormat="1" ht="18" thickBot="1">
      <c r="A356" s="105" t="s">
        <v>25</v>
      </c>
      <c r="B356" s="106">
        <v>5</v>
      </c>
      <c r="C356" s="528" t="s">
        <v>6</v>
      </c>
      <c r="D356" s="530" t="s">
        <v>33</v>
      </c>
      <c r="E356" s="528" t="s">
        <v>136</v>
      </c>
      <c r="F356" s="395">
        <f>'Breakdown -Count'!F356/'Breakdown -Count'!K356</f>
        <v>0.16666666666666666</v>
      </c>
      <c r="G356" s="412">
        <f>'Breakdown -Count'!G356/'Breakdown -Count'!K356</f>
        <v>0.41666666666666669</v>
      </c>
      <c r="H356" s="395">
        <f>'Breakdown -Count'!H356/'Breakdown -Count'!K356</f>
        <v>0.33333333333333331</v>
      </c>
      <c r="I356" s="395">
        <f>'Breakdown -Count'!I356/'Breakdown -Count'!K356</f>
        <v>8.3333333333333329E-2</v>
      </c>
      <c r="J356" s="395">
        <f>'Breakdown -Count'!J356/'Breakdown -Count'!K356</f>
        <v>0</v>
      </c>
      <c r="K356" s="108">
        <f t="shared" si="15"/>
        <v>1</v>
      </c>
      <c r="L356" s="108">
        <v>22</v>
      </c>
      <c r="M356" s="109">
        <f t="shared" si="16"/>
        <v>4.5454545454545456E-2</v>
      </c>
      <c r="N356" s="256">
        <f t="shared" si="17"/>
        <v>3.6666666666666665</v>
      </c>
    </row>
    <row r="357" spans="1:14" s="18" customFormat="1" ht="15.75" thickBot="1">
      <c r="A357" s="105" t="s">
        <v>25</v>
      </c>
      <c r="B357" s="106">
        <v>5</v>
      </c>
      <c r="C357" s="528" t="s">
        <v>7</v>
      </c>
      <c r="D357" s="531" t="s">
        <v>35</v>
      </c>
      <c r="E357" s="528" t="s">
        <v>136</v>
      </c>
      <c r="F357" s="395">
        <f>'Breakdown -Count'!F357/'Breakdown -Count'!K357</f>
        <v>0</v>
      </c>
      <c r="G357" s="412">
        <f>'Breakdown -Count'!G357/'Breakdown -Count'!K357</f>
        <v>0.41666666666666669</v>
      </c>
      <c r="H357" s="420">
        <f>'Breakdown -Count'!H357/'Breakdown -Count'!K357</f>
        <v>0.41666666666666669</v>
      </c>
      <c r="I357" s="395">
        <f>'Breakdown -Count'!I357/'Breakdown -Count'!K357</f>
        <v>8.3333333333333329E-2</v>
      </c>
      <c r="J357" s="395">
        <f>'Breakdown -Count'!J357/'Breakdown -Count'!K357</f>
        <v>8.3333333333333329E-2</v>
      </c>
      <c r="K357" s="108">
        <f t="shared" si="15"/>
        <v>1</v>
      </c>
      <c r="L357" s="108">
        <v>22</v>
      </c>
      <c r="M357" s="109">
        <f t="shared" si="16"/>
        <v>4.5454545454545456E-2</v>
      </c>
      <c r="N357" s="256">
        <f t="shared" si="17"/>
        <v>3.166666666666667</v>
      </c>
    </row>
    <row r="358" spans="1:14" s="18" customFormat="1" ht="15.75" thickBot="1">
      <c r="A358" s="105" t="s">
        <v>25</v>
      </c>
      <c r="B358" s="106">
        <v>5</v>
      </c>
      <c r="C358" s="544" t="s">
        <v>8</v>
      </c>
      <c r="D358" s="549" t="s">
        <v>36</v>
      </c>
      <c r="E358" s="544" t="s">
        <v>135</v>
      </c>
      <c r="F358" s="395">
        <f>'Breakdown -Count'!F358/'Breakdown -Count'!K358</f>
        <v>0</v>
      </c>
      <c r="G358" s="395">
        <f>'Breakdown -Count'!G358/'Breakdown -Count'!K358</f>
        <v>0.33333333333333331</v>
      </c>
      <c r="H358" s="420">
        <f>'Breakdown -Count'!H358/'Breakdown -Count'!K358</f>
        <v>0.55555555555555558</v>
      </c>
      <c r="I358" s="395">
        <f>'Breakdown -Count'!I358/'Breakdown -Count'!K358</f>
        <v>0.1111111111111111</v>
      </c>
      <c r="J358" s="395">
        <f>'Breakdown -Count'!J358/'Breakdown -Count'!K358</f>
        <v>0</v>
      </c>
      <c r="K358" s="108">
        <f t="shared" si="15"/>
        <v>1</v>
      </c>
      <c r="L358" s="108">
        <v>22</v>
      </c>
      <c r="M358" s="109">
        <f t="shared" si="16"/>
        <v>4.5454545454545456E-2</v>
      </c>
      <c r="N358" s="256">
        <f t="shared" si="17"/>
        <v>3.2222222222222223</v>
      </c>
    </row>
    <row r="359" spans="1:14" s="18" customFormat="1" ht="30.75" thickBot="1">
      <c r="A359" s="105" t="s">
        <v>25</v>
      </c>
      <c r="B359" s="106">
        <v>5</v>
      </c>
      <c r="C359" s="528" t="s">
        <v>9</v>
      </c>
      <c r="D359" s="532" t="s">
        <v>44</v>
      </c>
      <c r="E359" s="528" t="s">
        <v>137</v>
      </c>
      <c r="F359" s="395">
        <f>'Breakdown -Count'!F359/'Breakdown -Count'!K359</f>
        <v>8.3333333333333329E-2</v>
      </c>
      <c r="G359" s="412">
        <f>'Breakdown -Count'!G359/'Breakdown -Count'!K359</f>
        <v>0.5</v>
      </c>
      <c r="H359" s="395">
        <f>'Breakdown -Count'!H359/'Breakdown -Count'!K359</f>
        <v>0.33333333333333331</v>
      </c>
      <c r="I359" s="395">
        <f>'Breakdown -Count'!I359/'Breakdown -Count'!K359</f>
        <v>8.3333333333333329E-2</v>
      </c>
      <c r="J359" s="395">
        <f>'Breakdown -Count'!J359/'Breakdown -Count'!K359</f>
        <v>0</v>
      </c>
      <c r="K359" s="108">
        <f t="shared" si="15"/>
        <v>1</v>
      </c>
      <c r="L359" s="108">
        <v>22</v>
      </c>
      <c r="M359" s="109">
        <f t="shared" si="16"/>
        <v>4.5454545454545456E-2</v>
      </c>
      <c r="N359" s="256">
        <f t="shared" si="17"/>
        <v>3.583333333333333</v>
      </c>
    </row>
    <row r="360" spans="1:14" s="18" customFormat="1" ht="30.75" thickBot="1">
      <c r="A360" s="105" t="s">
        <v>25</v>
      </c>
      <c r="B360" s="106">
        <v>5</v>
      </c>
      <c r="C360" s="528" t="s">
        <v>10</v>
      </c>
      <c r="D360" s="532" t="s">
        <v>37</v>
      </c>
      <c r="E360" s="528" t="s">
        <v>137</v>
      </c>
      <c r="F360" s="395">
        <f>'Breakdown -Count'!F360/'Breakdown -Count'!K360</f>
        <v>0.16666666666666666</v>
      </c>
      <c r="G360" s="412">
        <f>'Breakdown -Count'!G360/'Breakdown -Count'!K360</f>
        <v>0.5</v>
      </c>
      <c r="H360" s="395">
        <f>'Breakdown -Count'!H360/'Breakdown -Count'!K360</f>
        <v>0.25</v>
      </c>
      <c r="I360" s="395">
        <f>'Breakdown -Count'!I360/'Breakdown -Count'!K360</f>
        <v>0</v>
      </c>
      <c r="J360" s="395">
        <f>'Breakdown -Count'!J360/'Breakdown -Count'!K360</f>
        <v>8.3333333333333329E-2</v>
      </c>
      <c r="K360" s="108">
        <f t="shared" si="15"/>
        <v>1</v>
      </c>
      <c r="L360" s="108">
        <v>22</v>
      </c>
      <c r="M360" s="109">
        <f t="shared" si="16"/>
        <v>4.5454545454545456E-2</v>
      </c>
      <c r="N360" s="256">
        <f t="shared" si="17"/>
        <v>3.6666666666666665</v>
      </c>
    </row>
    <row r="361" spans="1:14" s="18" customFormat="1" ht="15.75" thickBot="1">
      <c r="A361" s="105" t="s">
        <v>25</v>
      </c>
      <c r="B361" s="106">
        <v>5</v>
      </c>
      <c r="C361" s="544" t="s">
        <v>11</v>
      </c>
      <c r="D361" s="546" t="s">
        <v>39</v>
      </c>
      <c r="E361" s="544" t="s">
        <v>135</v>
      </c>
      <c r="F361" s="395">
        <f>'Breakdown -Count'!F361/'Breakdown -Count'!K361</f>
        <v>8.3333333333333329E-2</v>
      </c>
      <c r="G361" s="395">
        <f>'Breakdown -Count'!G361/'Breakdown -Count'!K361</f>
        <v>0.33333333333333331</v>
      </c>
      <c r="H361" s="420">
        <f>'Breakdown -Count'!H361/'Breakdown -Count'!K361</f>
        <v>0.41666666666666669</v>
      </c>
      <c r="I361" s="395">
        <f>'Breakdown -Count'!I361/'Breakdown -Count'!K361</f>
        <v>0.16666666666666666</v>
      </c>
      <c r="J361" s="395">
        <f>'Breakdown -Count'!J361/'Breakdown -Count'!K361</f>
        <v>0</v>
      </c>
      <c r="K361" s="108">
        <f t="shared" si="15"/>
        <v>0.99999999999999989</v>
      </c>
      <c r="L361" s="108">
        <v>22</v>
      </c>
      <c r="M361" s="109">
        <f t="shared" si="16"/>
        <v>4.5454545454545449E-2</v>
      </c>
      <c r="N361" s="256">
        <f t="shared" si="17"/>
        <v>3.3333333333333339</v>
      </c>
    </row>
    <row r="362" spans="1:14" s="18" customFormat="1" ht="15.75" thickBot="1">
      <c r="A362" s="105" t="s">
        <v>25</v>
      </c>
      <c r="B362" s="106">
        <v>5</v>
      </c>
      <c r="C362" s="544" t="s">
        <v>12</v>
      </c>
      <c r="D362" s="546" t="s">
        <v>38</v>
      </c>
      <c r="E362" s="544" t="s">
        <v>138</v>
      </c>
      <c r="F362" s="395">
        <f>'Breakdown -Count'!F362/'Breakdown -Count'!K362</f>
        <v>8.3333333333333329E-2</v>
      </c>
      <c r="G362" s="395">
        <f>'Breakdown -Count'!G362/'Breakdown -Count'!K362</f>
        <v>0.16666666666666666</v>
      </c>
      <c r="H362" s="420">
        <f>'Breakdown -Count'!H362/'Breakdown -Count'!K362</f>
        <v>0.66666666666666663</v>
      </c>
      <c r="I362" s="395">
        <f>'Breakdown -Count'!I362/'Breakdown -Count'!K362</f>
        <v>0</v>
      </c>
      <c r="J362" s="395">
        <f>'Breakdown -Count'!J362/'Breakdown -Count'!K362</f>
        <v>8.3333333333333329E-2</v>
      </c>
      <c r="K362" s="108">
        <f t="shared" si="15"/>
        <v>1</v>
      </c>
      <c r="L362" s="108">
        <v>22</v>
      </c>
      <c r="M362" s="109">
        <f t="shared" si="16"/>
        <v>4.5454545454545456E-2</v>
      </c>
      <c r="N362" s="256">
        <f t="shared" si="17"/>
        <v>3.1666666666666665</v>
      </c>
    </row>
    <row r="363" spans="1:14" s="18" customFormat="1" ht="15.75" thickBot="1">
      <c r="A363" s="105" t="s">
        <v>25</v>
      </c>
      <c r="B363" s="106">
        <v>5</v>
      </c>
      <c r="C363" s="544" t="s">
        <v>13</v>
      </c>
      <c r="D363" s="549" t="s">
        <v>40</v>
      </c>
      <c r="E363" s="544" t="s">
        <v>135</v>
      </c>
      <c r="F363" s="395">
        <f>'Breakdown -Count'!F363/'Breakdown -Count'!K363</f>
        <v>0</v>
      </c>
      <c r="G363" s="395">
        <f>'Breakdown -Count'!G363/'Breakdown -Count'!K363</f>
        <v>0.25</v>
      </c>
      <c r="H363" s="420">
        <f>'Breakdown -Count'!H363/'Breakdown -Count'!K363</f>
        <v>0.66666666666666663</v>
      </c>
      <c r="I363" s="395">
        <f>'Breakdown -Count'!I363/'Breakdown -Count'!K363</f>
        <v>0</v>
      </c>
      <c r="J363" s="395">
        <f>'Breakdown -Count'!J363/'Breakdown -Count'!K363</f>
        <v>8.3333333333333329E-2</v>
      </c>
      <c r="K363" s="108">
        <f t="shared" si="15"/>
        <v>1</v>
      </c>
      <c r="L363" s="108">
        <v>22</v>
      </c>
      <c r="M363" s="109">
        <f t="shared" si="16"/>
        <v>4.5454545454545456E-2</v>
      </c>
      <c r="N363" s="256">
        <f t="shared" si="17"/>
        <v>3.0833333333333335</v>
      </c>
    </row>
    <row r="364" spans="1:14" s="18" customFormat="1" ht="15.75" thickBot="1">
      <c r="A364" s="105" t="s">
        <v>25</v>
      </c>
      <c r="B364" s="106">
        <v>5</v>
      </c>
      <c r="C364" s="544" t="s">
        <v>15</v>
      </c>
      <c r="D364" s="546" t="s">
        <v>41</v>
      </c>
      <c r="E364" s="544" t="s">
        <v>134</v>
      </c>
      <c r="F364" s="395">
        <f>'Breakdown -Count'!F364/'Breakdown -Count'!K364</f>
        <v>8.3333333333333329E-2</v>
      </c>
      <c r="G364" s="395">
        <f>'Breakdown -Count'!G364/'Breakdown -Count'!K364</f>
        <v>0.16666666666666666</v>
      </c>
      <c r="H364" s="420">
        <f>'Breakdown -Count'!H364/'Breakdown -Count'!K364</f>
        <v>0.58333333333333337</v>
      </c>
      <c r="I364" s="395">
        <f>'Breakdown -Count'!I364/'Breakdown -Count'!K364</f>
        <v>0.16666666666666666</v>
      </c>
      <c r="J364" s="395">
        <f>'Breakdown -Count'!J364/'Breakdown -Count'!K364</f>
        <v>0</v>
      </c>
      <c r="K364" s="108">
        <f t="shared" si="15"/>
        <v>1</v>
      </c>
      <c r="L364" s="108">
        <v>22</v>
      </c>
      <c r="M364" s="109">
        <f t="shared" si="16"/>
        <v>4.5454545454545456E-2</v>
      </c>
      <c r="N364" s="256">
        <f t="shared" si="17"/>
        <v>3.1666666666666665</v>
      </c>
    </row>
    <row r="365" spans="1:14" s="18" customFormat="1" ht="15.75" thickBot="1">
      <c r="A365" s="105" t="s">
        <v>25</v>
      </c>
      <c r="B365" s="106">
        <v>5</v>
      </c>
      <c r="C365" s="528" t="s">
        <v>16</v>
      </c>
      <c r="D365" s="532" t="s">
        <v>43</v>
      </c>
      <c r="E365" s="528" t="s">
        <v>136</v>
      </c>
      <c r="F365" s="395">
        <f>'Breakdown -Count'!F365/'Breakdown -Count'!K365</f>
        <v>0</v>
      </c>
      <c r="G365" s="412">
        <f>'Breakdown -Count'!G365/'Breakdown -Count'!K365</f>
        <v>0.4</v>
      </c>
      <c r="H365" s="395">
        <f>'Breakdown -Count'!H365/'Breakdown -Count'!K365</f>
        <v>0.2</v>
      </c>
      <c r="I365" s="431">
        <f>'Breakdown -Count'!I365/'Breakdown -Count'!K365</f>
        <v>0.4</v>
      </c>
      <c r="J365" s="395">
        <f>'Breakdown -Count'!J365/'Breakdown -Count'!K365</f>
        <v>0</v>
      </c>
      <c r="K365" s="108">
        <f t="shared" si="15"/>
        <v>1</v>
      </c>
      <c r="L365" s="108">
        <v>22</v>
      </c>
      <c r="M365" s="109">
        <f t="shared" si="16"/>
        <v>4.5454545454545456E-2</v>
      </c>
      <c r="N365" s="256">
        <f t="shared" si="17"/>
        <v>3</v>
      </c>
    </row>
    <row r="366" spans="1:14" s="18" customFormat="1" ht="15.75" thickBot="1">
      <c r="A366" s="105" t="s">
        <v>25</v>
      </c>
      <c r="B366" s="106">
        <v>5</v>
      </c>
      <c r="C366" s="106" t="s">
        <v>17</v>
      </c>
      <c r="D366" s="111" t="s">
        <v>45</v>
      </c>
      <c r="E366" s="106" t="s">
        <v>139</v>
      </c>
      <c r="F366" s="395">
        <f>'Breakdown -Count'!F366/'Breakdown -Count'!K366</f>
        <v>0.25</v>
      </c>
      <c r="G366" s="395">
        <f>'Breakdown -Count'!G366/'Breakdown -Count'!K366</f>
        <v>0</v>
      </c>
      <c r="H366" s="395">
        <f>'Breakdown -Count'!H366/'Breakdown -Count'!K366</f>
        <v>0.33333333333333331</v>
      </c>
      <c r="I366" s="395">
        <f>'Breakdown -Count'!I366/'Breakdown -Count'!K366</f>
        <v>0.25</v>
      </c>
      <c r="J366" s="395">
        <f>'Breakdown -Count'!J366/'Breakdown -Count'!K366</f>
        <v>0.16666666666666666</v>
      </c>
      <c r="K366" s="108">
        <f t="shared" si="15"/>
        <v>0.99999999999999989</v>
      </c>
      <c r="L366" s="108">
        <v>22</v>
      </c>
      <c r="M366" s="109">
        <f t="shared" si="16"/>
        <v>4.5454545454545449E-2</v>
      </c>
      <c r="N366" s="256">
        <f t="shared" si="17"/>
        <v>2.916666666666667</v>
      </c>
    </row>
    <row r="367" spans="1:14" s="18" customFormat="1" ht="15.75" thickBot="1">
      <c r="A367" s="323" t="s">
        <v>25</v>
      </c>
      <c r="B367" s="396">
        <v>5</v>
      </c>
      <c r="C367" s="396" t="s">
        <v>18</v>
      </c>
      <c r="D367" s="336" t="s">
        <v>46</v>
      </c>
      <c r="E367" s="396" t="s">
        <v>135</v>
      </c>
      <c r="F367" s="397">
        <f>'Breakdown -Count'!F367/'Breakdown -Count'!K367</f>
        <v>0.25</v>
      </c>
      <c r="G367" s="397">
        <f>'Breakdown -Count'!G367/'Breakdown -Count'!K367</f>
        <v>0</v>
      </c>
      <c r="H367" s="397">
        <f>'Breakdown -Count'!H367/'Breakdown -Count'!K367</f>
        <v>0.16666666666666666</v>
      </c>
      <c r="I367" s="397">
        <f>'Breakdown -Count'!I367/'Breakdown -Count'!K367</f>
        <v>0.33333333333333331</v>
      </c>
      <c r="J367" s="434">
        <f>'Breakdown -Count'!J367/'Breakdown -Count'!K367</f>
        <v>0.25</v>
      </c>
      <c r="K367" s="398">
        <f t="shared" si="15"/>
        <v>1</v>
      </c>
      <c r="L367" s="398">
        <v>22</v>
      </c>
      <c r="M367" s="399">
        <f t="shared" si="16"/>
        <v>4.5454545454545456E-2</v>
      </c>
      <c r="N367" s="256">
        <f t="shared" si="17"/>
        <v>2.6666666666666665</v>
      </c>
    </row>
    <row r="368" spans="1:14" s="18" customFormat="1" ht="18" thickBot="1">
      <c r="A368" s="99" t="s">
        <v>25</v>
      </c>
      <c r="B368" s="100">
        <v>6</v>
      </c>
      <c r="C368" s="527" t="s">
        <v>0</v>
      </c>
      <c r="D368" s="534" t="s">
        <v>32</v>
      </c>
      <c r="E368" s="527" t="s">
        <v>134</v>
      </c>
      <c r="F368" s="312">
        <f>'Breakdown -Count'!F368/'Breakdown -Count'!K368</f>
        <v>0.1</v>
      </c>
      <c r="G368" s="413">
        <f>'Breakdown -Count'!G368/'Breakdown -Count'!K368</f>
        <v>0.5</v>
      </c>
      <c r="H368" s="421">
        <f>'Breakdown -Count'!H368/'Breakdown -Count'!K368</f>
        <v>0.4</v>
      </c>
      <c r="I368" s="312">
        <f>'Breakdown -Count'!I368/'Breakdown -Count'!K368</f>
        <v>0</v>
      </c>
      <c r="J368" s="312">
        <f>'Breakdown -Count'!J368/'Breakdown -Count'!K368</f>
        <v>0</v>
      </c>
      <c r="K368" s="115">
        <f t="shared" si="15"/>
        <v>1</v>
      </c>
      <c r="L368" s="103">
        <v>44</v>
      </c>
      <c r="M368" s="104">
        <f t="shared" si="16"/>
        <v>2.2727272727272728E-2</v>
      </c>
      <c r="N368" s="256">
        <f t="shared" si="17"/>
        <v>3.7</v>
      </c>
    </row>
    <row r="369" spans="1:14" s="18" customFormat="1" ht="18" thickBot="1">
      <c r="A369" s="105" t="s">
        <v>25</v>
      </c>
      <c r="B369" s="106">
        <v>6</v>
      </c>
      <c r="C369" s="528" t="s">
        <v>1</v>
      </c>
      <c r="D369" s="530" t="s">
        <v>34</v>
      </c>
      <c r="E369" s="528" t="s">
        <v>135</v>
      </c>
      <c r="F369" s="395">
        <f>'Breakdown -Count'!F369/'Breakdown -Count'!K369</f>
        <v>0.10344827586206896</v>
      </c>
      <c r="G369" s="412">
        <f>'Breakdown -Count'!G369/'Breakdown -Count'!K369</f>
        <v>0.58620689655172409</v>
      </c>
      <c r="H369" s="395">
        <f>'Breakdown -Count'!H369/'Breakdown -Count'!K369</f>
        <v>0.27586206896551724</v>
      </c>
      <c r="I369" s="395">
        <f>'Breakdown -Count'!I369/'Breakdown -Count'!K369</f>
        <v>3.4482758620689655E-2</v>
      </c>
      <c r="J369" s="395">
        <f>'Breakdown -Count'!J369/'Breakdown -Count'!K369</f>
        <v>0</v>
      </c>
      <c r="K369" s="108">
        <f t="shared" si="15"/>
        <v>0.99999999999999989</v>
      </c>
      <c r="L369" s="108">
        <v>44</v>
      </c>
      <c r="M369" s="109">
        <f t="shared" si="16"/>
        <v>2.2727272727272724E-2</v>
      </c>
      <c r="N369" s="256">
        <f t="shared" si="17"/>
        <v>3.7586206896551726</v>
      </c>
    </row>
    <row r="370" spans="1:14" s="18" customFormat="1" ht="18" thickBot="1">
      <c r="A370" s="105" t="s">
        <v>25</v>
      </c>
      <c r="B370" s="106">
        <v>6</v>
      </c>
      <c r="C370" s="528" t="s">
        <v>6</v>
      </c>
      <c r="D370" s="530" t="s">
        <v>33</v>
      </c>
      <c r="E370" s="528" t="s">
        <v>136</v>
      </c>
      <c r="F370" s="395">
        <f>'Breakdown -Count'!F370/'Breakdown -Count'!K370</f>
        <v>0.23333333333333334</v>
      </c>
      <c r="G370" s="412">
        <f>'Breakdown -Count'!G370/'Breakdown -Count'!K370</f>
        <v>0.6</v>
      </c>
      <c r="H370" s="395">
        <f>'Breakdown -Count'!H370/'Breakdown -Count'!K370</f>
        <v>0.1</v>
      </c>
      <c r="I370" s="395">
        <f>'Breakdown -Count'!I370/'Breakdown -Count'!K370</f>
        <v>6.6666666666666666E-2</v>
      </c>
      <c r="J370" s="395">
        <f>'Breakdown -Count'!J370/'Breakdown -Count'!K370</f>
        <v>0</v>
      </c>
      <c r="K370" s="108">
        <f t="shared" si="15"/>
        <v>0.99999999999999989</v>
      </c>
      <c r="L370" s="108">
        <v>44</v>
      </c>
      <c r="M370" s="109">
        <f t="shared" si="16"/>
        <v>2.2727272727272724E-2</v>
      </c>
      <c r="N370" s="256">
        <f t="shared" si="17"/>
        <v>4</v>
      </c>
    </row>
    <row r="371" spans="1:14" s="18" customFormat="1" ht="15.75" thickBot="1">
      <c r="A371" s="105" t="s">
        <v>25</v>
      </c>
      <c r="B371" s="106">
        <v>6</v>
      </c>
      <c r="C371" s="528" t="s">
        <v>7</v>
      </c>
      <c r="D371" s="531" t="s">
        <v>35</v>
      </c>
      <c r="E371" s="528" t="s">
        <v>136</v>
      </c>
      <c r="F371" s="395">
        <f>'Breakdown -Count'!F371/'Breakdown -Count'!K371</f>
        <v>0.16666666666666666</v>
      </c>
      <c r="G371" s="412">
        <f>'Breakdown -Count'!G371/'Breakdown -Count'!K371</f>
        <v>0.7</v>
      </c>
      <c r="H371" s="395">
        <f>'Breakdown -Count'!H371/'Breakdown -Count'!K371</f>
        <v>0.13333333333333333</v>
      </c>
      <c r="I371" s="395">
        <f>'Breakdown -Count'!I371/'Breakdown -Count'!K371</f>
        <v>0</v>
      </c>
      <c r="J371" s="395">
        <f>'Breakdown -Count'!J371/'Breakdown -Count'!K371</f>
        <v>0</v>
      </c>
      <c r="K371" s="108">
        <f t="shared" si="15"/>
        <v>0.99999999999999989</v>
      </c>
      <c r="L371" s="108">
        <v>44</v>
      </c>
      <c r="M371" s="109">
        <f t="shared" si="16"/>
        <v>2.2727272727272724E-2</v>
      </c>
      <c r="N371" s="256">
        <f t="shared" si="17"/>
        <v>4.0333333333333341</v>
      </c>
    </row>
    <row r="372" spans="1:14" s="18" customFormat="1" ht="15.75" thickBot="1">
      <c r="A372" s="105" t="s">
        <v>25</v>
      </c>
      <c r="B372" s="106">
        <v>6</v>
      </c>
      <c r="C372" s="528" t="s">
        <v>8</v>
      </c>
      <c r="D372" s="532" t="s">
        <v>36</v>
      </c>
      <c r="E372" s="528" t="s">
        <v>135</v>
      </c>
      <c r="F372" s="395">
        <f>'Breakdown -Count'!F372/'Breakdown -Count'!K372</f>
        <v>0.1111111111111111</v>
      </c>
      <c r="G372" s="412">
        <f>'Breakdown -Count'!G372/'Breakdown -Count'!K372</f>
        <v>0.62962962962962965</v>
      </c>
      <c r="H372" s="395">
        <f>'Breakdown -Count'!H372/'Breakdown -Count'!K372</f>
        <v>0.22222222222222221</v>
      </c>
      <c r="I372" s="395">
        <f>'Breakdown -Count'!I372/'Breakdown -Count'!K372</f>
        <v>3.7037037037037035E-2</v>
      </c>
      <c r="J372" s="395">
        <f>'Breakdown -Count'!J372/'Breakdown -Count'!K372</f>
        <v>0</v>
      </c>
      <c r="K372" s="108">
        <f t="shared" si="15"/>
        <v>1</v>
      </c>
      <c r="L372" s="108">
        <v>44</v>
      </c>
      <c r="M372" s="109">
        <f t="shared" si="16"/>
        <v>2.2727272727272728E-2</v>
      </c>
      <c r="N372" s="256">
        <f t="shared" si="17"/>
        <v>3.8148148148148149</v>
      </c>
    </row>
    <row r="373" spans="1:14" s="18" customFormat="1" ht="30.75" thickBot="1">
      <c r="A373" s="105" t="s">
        <v>25</v>
      </c>
      <c r="B373" s="106">
        <v>6</v>
      </c>
      <c r="C373" s="528" t="s">
        <v>9</v>
      </c>
      <c r="D373" s="532" t="s">
        <v>44</v>
      </c>
      <c r="E373" s="528" t="s">
        <v>137</v>
      </c>
      <c r="F373" s="395">
        <f>'Breakdown -Count'!F373/'Breakdown -Count'!K373</f>
        <v>0.26666666666666666</v>
      </c>
      <c r="G373" s="412">
        <f>'Breakdown -Count'!G373/'Breakdown -Count'!K373</f>
        <v>0.6</v>
      </c>
      <c r="H373" s="395">
        <f>'Breakdown -Count'!H373/'Breakdown -Count'!K373</f>
        <v>0.1</v>
      </c>
      <c r="I373" s="395">
        <f>'Breakdown -Count'!I373/'Breakdown -Count'!K373</f>
        <v>3.3333333333333333E-2</v>
      </c>
      <c r="J373" s="395">
        <f>'Breakdown -Count'!J373/'Breakdown -Count'!K373</f>
        <v>0</v>
      </c>
      <c r="K373" s="108">
        <f t="shared" si="15"/>
        <v>1</v>
      </c>
      <c r="L373" s="108">
        <v>44</v>
      </c>
      <c r="M373" s="109">
        <f t="shared" si="16"/>
        <v>2.2727272727272728E-2</v>
      </c>
      <c r="N373" s="256">
        <f t="shared" si="17"/>
        <v>4.0999999999999996</v>
      </c>
    </row>
    <row r="374" spans="1:14" s="18" customFormat="1" ht="30.75" thickBot="1">
      <c r="A374" s="105" t="s">
        <v>25</v>
      </c>
      <c r="B374" s="106">
        <v>6</v>
      </c>
      <c r="C374" s="528" t="s">
        <v>10</v>
      </c>
      <c r="D374" s="532" t="s">
        <v>37</v>
      </c>
      <c r="E374" s="528" t="s">
        <v>137</v>
      </c>
      <c r="F374" s="395">
        <f>'Breakdown -Count'!F374/'Breakdown -Count'!K374</f>
        <v>0.2</v>
      </c>
      <c r="G374" s="412">
        <f>'Breakdown -Count'!G374/'Breakdown -Count'!K374</f>
        <v>0.6333333333333333</v>
      </c>
      <c r="H374" s="395">
        <f>'Breakdown -Count'!H374/'Breakdown -Count'!K374</f>
        <v>0.13333333333333333</v>
      </c>
      <c r="I374" s="395">
        <f>'Breakdown -Count'!I374/'Breakdown -Count'!K374</f>
        <v>3.3333333333333333E-2</v>
      </c>
      <c r="J374" s="395">
        <f>'Breakdown -Count'!J374/'Breakdown -Count'!K374</f>
        <v>0</v>
      </c>
      <c r="K374" s="108">
        <f t="shared" si="15"/>
        <v>0.99999999999999989</v>
      </c>
      <c r="L374" s="108">
        <v>44</v>
      </c>
      <c r="M374" s="109">
        <f t="shared" si="16"/>
        <v>2.2727272727272724E-2</v>
      </c>
      <c r="N374" s="256">
        <f t="shared" si="17"/>
        <v>4</v>
      </c>
    </row>
    <row r="375" spans="1:14" s="18" customFormat="1" ht="15.75" thickBot="1">
      <c r="A375" s="105" t="s">
        <v>25</v>
      </c>
      <c r="B375" s="106">
        <v>6</v>
      </c>
      <c r="C375" s="528" t="s">
        <v>11</v>
      </c>
      <c r="D375" s="531" t="s">
        <v>39</v>
      </c>
      <c r="E375" s="528" t="s">
        <v>135</v>
      </c>
      <c r="F375" s="395">
        <f>'Breakdown -Count'!F375/'Breakdown -Count'!K375</f>
        <v>0.16666666666666666</v>
      </c>
      <c r="G375" s="412">
        <f>'Breakdown -Count'!G375/'Breakdown -Count'!K375</f>
        <v>0.6</v>
      </c>
      <c r="H375" s="395">
        <f>'Breakdown -Count'!H375/'Breakdown -Count'!K375</f>
        <v>0.23333333333333334</v>
      </c>
      <c r="I375" s="395">
        <f>'Breakdown -Count'!I375/'Breakdown -Count'!K375</f>
        <v>0</v>
      </c>
      <c r="J375" s="395">
        <f>'Breakdown -Count'!J375/'Breakdown -Count'!K375</f>
        <v>0</v>
      </c>
      <c r="K375" s="108">
        <f t="shared" si="15"/>
        <v>1</v>
      </c>
      <c r="L375" s="108">
        <v>44</v>
      </c>
      <c r="M375" s="109">
        <f t="shared" si="16"/>
        <v>2.2727272727272728E-2</v>
      </c>
      <c r="N375" s="256">
        <f t="shared" si="17"/>
        <v>3.9333333333333336</v>
      </c>
    </row>
    <row r="376" spans="1:14" s="18" customFormat="1" ht="15.75" thickBot="1">
      <c r="A376" s="105" t="s">
        <v>25</v>
      </c>
      <c r="B376" s="106">
        <v>6</v>
      </c>
      <c r="C376" s="528" t="s">
        <v>12</v>
      </c>
      <c r="D376" s="531" t="s">
        <v>38</v>
      </c>
      <c r="E376" s="528" t="s">
        <v>138</v>
      </c>
      <c r="F376" s="395">
        <f>'Breakdown -Count'!F376/'Breakdown -Count'!K376</f>
        <v>0.10344827586206896</v>
      </c>
      <c r="G376" s="412">
        <f>'Breakdown -Count'!G376/'Breakdown -Count'!K376</f>
        <v>0.48275862068965519</v>
      </c>
      <c r="H376" s="395">
        <f>'Breakdown -Count'!H376/'Breakdown -Count'!K376</f>
        <v>0.37931034482758619</v>
      </c>
      <c r="I376" s="395">
        <f>'Breakdown -Count'!I376/'Breakdown -Count'!K376</f>
        <v>3.4482758620689655E-2</v>
      </c>
      <c r="J376" s="395">
        <f>'Breakdown -Count'!J376/'Breakdown -Count'!K376</f>
        <v>0</v>
      </c>
      <c r="K376" s="108">
        <f t="shared" si="15"/>
        <v>1</v>
      </c>
      <c r="L376" s="108">
        <v>44</v>
      </c>
      <c r="M376" s="109">
        <f t="shared" si="16"/>
        <v>2.2727272727272728E-2</v>
      </c>
      <c r="N376" s="256">
        <f t="shared" si="17"/>
        <v>3.6551724137931036</v>
      </c>
    </row>
    <row r="377" spans="1:14" s="18" customFormat="1" ht="15.75" thickBot="1">
      <c r="A377" s="105" t="s">
        <v>25</v>
      </c>
      <c r="B377" s="106">
        <v>6</v>
      </c>
      <c r="C377" s="528" t="s">
        <v>13</v>
      </c>
      <c r="D377" s="532" t="s">
        <v>40</v>
      </c>
      <c r="E377" s="528" t="s">
        <v>135</v>
      </c>
      <c r="F377" s="395">
        <f>'Breakdown -Count'!F377/'Breakdown -Count'!K377</f>
        <v>0.2</v>
      </c>
      <c r="G377" s="412">
        <f>'Breakdown -Count'!G377/'Breakdown -Count'!K377</f>
        <v>0.53333333333333333</v>
      </c>
      <c r="H377" s="395">
        <f>'Breakdown -Count'!H377/'Breakdown -Count'!K377</f>
        <v>0.16666666666666666</v>
      </c>
      <c r="I377" s="395">
        <f>'Breakdown -Count'!I377/'Breakdown -Count'!K377</f>
        <v>0.1</v>
      </c>
      <c r="J377" s="395">
        <f>'Breakdown -Count'!J377/'Breakdown -Count'!K377</f>
        <v>0</v>
      </c>
      <c r="K377" s="108">
        <f t="shared" si="15"/>
        <v>1</v>
      </c>
      <c r="L377" s="108">
        <v>44</v>
      </c>
      <c r="M377" s="109">
        <f t="shared" si="16"/>
        <v>2.2727272727272728E-2</v>
      </c>
      <c r="N377" s="256">
        <f t="shared" si="17"/>
        <v>3.8333333333333335</v>
      </c>
    </row>
    <row r="378" spans="1:14" s="18" customFormat="1" ht="15.75" thickBot="1">
      <c r="A378" s="105" t="s">
        <v>25</v>
      </c>
      <c r="B378" s="106">
        <v>6</v>
      </c>
      <c r="C378" s="528" t="s">
        <v>15</v>
      </c>
      <c r="D378" s="531" t="s">
        <v>41</v>
      </c>
      <c r="E378" s="528" t="s">
        <v>134</v>
      </c>
      <c r="F378" s="395">
        <f>'Breakdown -Count'!F378/'Breakdown -Count'!K378</f>
        <v>0.17241379310344829</v>
      </c>
      <c r="G378" s="412">
        <f>'Breakdown -Count'!G378/'Breakdown -Count'!K378</f>
        <v>0.48275862068965519</v>
      </c>
      <c r="H378" s="395">
        <f>'Breakdown -Count'!H378/'Breakdown -Count'!K378</f>
        <v>0.34482758620689657</v>
      </c>
      <c r="I378" s="395">
        <f>'Breakdown -Count'!I378/'Breakdown -Count'!K378</f>
        <v>0</v>
      </c>
      <c r="J378" s="395">
        <f>'Breakdown -Count'!J378/'Breakdown -Count'!K378</f>
        <v>0</v>
      </c>
      <c r="K378" s="108">
        <f t="shared" si="15"/>
        <v>1</v>
      </c>
      <c r="L378" s="108">
        <v>44</v>
      </c>
      <c r="M378" s="109">
        <f t="shared" si="16"/>
        <v>2.2727272727272728E-2</v>
      </c>
      <c r="N378" s="256">
        <f t="shared" si="17"/>
        <v>3.8275862068965516</v>
      </c>
    </row>
    <row r="379" spans="1:14" s="18" customFormat="1" ht="15.75" thickBot="1">
      <c r="A379" s="105" t="s">
        <v>25</v>
      </c>
      <c r="B379" s="106">
        <v>6</v>
      </c>
      <c r="C379" s="528" t="s">
        <v>16</v>
      </c>
      <c r="D379" s="532" t="s">
        <v>43</v>
      </c>
      <c r="E379" s="528" t="s">
        <v>136</v>
      </c>
      <c r="F379" s="395">
        <f>'Breakdown -Count'!F379/'Breakdown -Count'!K379</f>
        <v>0</v>
      </c>
      <c r="G379" s="412">
        <f>'Breakdown -Count'!G379/'Breakdown -Count'!K379</f>
        <v>0.8125</v>
      </c>
      <c r="H379" s="395">
        <f>'Breakdown -Count'!H379/'Breakdown -Count'!K379</f>
        <v>0</v>
      </c>
      <c r="I379" s="395">
        <f>'Breakdown -Count'!I379/'Breakdown -Count'!K379</f>
        <v>0.1875</v>
      </c>
      <c r="J379" s="395">
        <f>'Breakdown -Count'!J379/'Breakdown -Count'!K379</f>
        <v>0</v>
      </c>
      <c r="K379" s="108">
        <f t="shared" si="15"/>
        <v>1</v>
      </c>
      <c r="L379" s="108">
        <v>44</v>
      </c>
      <c r="M379" s="109">
        <f t="shared" si="16"/>
        <v>2.2727272727272728E-2</v>
      </c>
      <c r="N379" s="256">
        <f t="shared" si="17"/>
        <v>3.625</v>
      </c>
    </row>
    <row r="380" spans="1:14" s="18" customFormat="1" ht="15.75" thickBot="1">
      <c r="A380" s="105" t="s">
        <v>25</v>
      </c>
      <c r="B380" s="106">
        <v>6</v>
      </c>
      <c r="C380" s="528" t="s">
        <v>17</v>
      </c>
      <c r="D380" s="532" t="s">
        <v>45</v>
      </c>
      <c r="E380" s="528" t="s">
        <v>139</v>
      </c>
      <c r="F380" s="395">
        <f>'Breakdown -Count'!F380/'Breakdown -Count'!K380</f>
        <v>0.33333333333333331</v>
      </c>
      <c r="G380" s="412">
        <f>'Breakdown -Count'!G380/'Breakdown -Count'!K380</f>
        <v>0.4</v>
      </c>
      <c r="H380" s="395">
        <f>'Breakdown -Count'!H380/'Breakdown -Count'!K380</f>
        <v>6.6666666666666666E-2</v>
      </c>
      <c r="I380" s="395">
        <f>'Breakdown -Count'!I380/'Breakdown -Count'!K380</f>
        <v>0.16666666666666666</v>
      </c>
      <c r="J380" s="395">
        <f>'Breakdown -Count'!J380/'Breakdown -Count'!K380</f>
        <v>3.3333333333333333E-2</v>
      </c>
      <c r="K380" s="108">
        <f t="shared" si="15"/>
        <v>1</v>
      </c>
      <c r="L380" s="108">
        <v>44</v>
      </c>
      <c r="M380" s="109">
        <f t="shared" si="16"/>
        <v>2.2727272727272728E-2</v>
      </c>
      <c r="N380" s="256">
        <f t="shared" si="17"/>
        <v>3.8333333333333335</v>
      </c>
    </row>
    <row r="381" spans="1:14" s="18" customFormat="1" ht="15.75" thickBot="1">
      <c r="A381" s="323" t="s">
        <v>25</v>
      </c>
      <c r="B381" s="396">
        <v>6</v>
      </c>
      <c r="C381" s="554" t="s">
        <v>18</v>
      </c>
      <c r="D381" s="562" t="s">
        <v>46</v>
      </c>
      <c r="E381" s="554" t="s">
        <v>135</v>
      </c>
      <c r="F381" s="397">
        <f>'Breakdown -Count'!F381/'Breakdown -Count'!K381</f>
        <v>0.36666666666666664</v>
      </c>
      <c r="G381" s="397">
        <f>'Breakdown -Count'!G381/'Breakdown -Count'!K381</f>
        <v>6.6666666666666666E-2</v>
      </c>
      <c r="H381" s="422">
        <f>'Breakdown -Count'!H381/'Breakdown -Count'!K381</f>
        <v>0.46666666666666667</v>
      </c>
      <c r="I381" s="397">
        <f>'Breakdown -Count'!I381/'Breakdown -Count'!K381</f>
        <v>0.1</v>
      </c>
      <c r="J381" s="397">
        <f>'Breakdown -Count'!J381/'Breakdown -Count'!K381</f>
        <v>0</v>
      </c>
      <c r="K381" s="398">
        <f t="shared" si="15"/>
        <v>0.99999999999999989</v>
      </c>
      <c r="L381" s="398">
        <v>44</v>
      </c>
      <c r="M381" s="399">
        <f t="shared" si="16"/>
        <v>2.2727272727272724E-2</v>
      </c>
      <c r="N381" s="256">
        <f t="shared" si="17"/>
        <v>3.7000000000000006</v>
      </c>
    </row>
    <row r="382" spans="1:14" s="18" customFormat="1" ht="18" thickBot="1">
      <c r="A382" s="99" t="s">
        <v>25</v>
      </c>
      <c r="B382" s="100">
        <v>7</v>
      </c>
      <c r="C382" s="527" t="s">
        <v>0</v>
      </c>
      <c r="D382" s="534" t="s">
        <v>32</v>
      </c>
      <c r="E382" s="527" t="s">
        <v>134</v>
      </c>
      <c r="F382" s="312">
        <f>'Breakdown -Count'!F382/'Breakdown -Count'!K382</f>
        <v>0</v>
      </c>
      <c r="G382" s="413">
        <f>'Breakdown -Count'!G382/'Breakdown -Count'!K382</f>
        <v>0.42857142857142855</v>
      </c>
      <c r="H382" s="421">
        <f>'Breakdown -Count'!H382/'Breakdown -Count'!K382</f>
        <v>0.5714285714285714</v>
      </c>
      <c r="I382" s="312">
        <f>'Breakdown -Count'!I382/'Breakdown -Count'!K382</f>
        <v>0</v>
      </c>
      <c r="J382" s="312">
        <f>'Breakdown -Count'!J382/'Breakdown -Count'!K382</f>
        <v>0</v>
      </c>
      <c r="K382" s="103">
        <f t="shared" si="15"/>
        <v>1</v>
      </c>
      <c r="L382" s="103">
        <v>26</v>
      </c>
      <c r="M382" s="104">
        <f t="shared" si="16"/>
        <v>3.8461538461538464E-2</v>
      </c>
      <c r="N382" s="256">
        <f t="shared" si="17"/>
        <v>3.4285714285714284</v>
      </c>
    </row>
    <row r="383" spans="1:14" s="18" customFormat="1" ht="18" thickBot="1">
      <c r="A383" s="105" t="s">
        <v>25</v>
      </c>
      <c r="B383" s="528">
        <v>7</v>
      </c>
      <c r="C383" s="528" t="s">
        <v>1</v>
      </c>
      <c r="D383" s="530" t="s">
        <v>34</v>
      </c>
      <c r="E383" s="528" t="s">
        <v>135</v>
      </c>
      <c r="F383" s="395">
        <f>'Breakdown -Count'!F383/'Breakdown -Count'!K383</f>
        <v>9.0909090909090912E-2</v>
      </c>
      <c r="G383" s="412">
        <f>'Breakdown -Count'!G383/'Breakdown -Count'!K383</f>
        <v>0.54545454545454541</v>
      </c>
      <c r="H383" s="395">
        <f>'Breakdown -Count'!H383/'Breakdown -Count'!K383</f>
        <v>0.36363636363636365</v>
      </c>
      <c r="I383" s="395">
        <f>'Breakdown -Count'!I383/'Breakdown -Count'!K383</f>
        <v>0</v>
      </c>
      <c r="J383" s="395">
        <f>'Breakdown -Count'!J383/'Breakdown -Count'!K383</f>
        <v>0</v>
      </c>
      <c r="K383" s="108">
        <f t="shared" si="15"/>
        <v>1</v>
      </c>
      <c r="L383" s="108">
        <v>26</v>
      </c>
      <c r="M383" s="109">
        <f t="shared" si="16"/>
        <v>3.8461538461538464E-2</v>
      </c>
      <c r="N383" s="256">
        <f t="shared" si="17"/>
        <v>3.7272727272727271</v>
      </c>
    </row>
    <row r="384" spans="1:14" s="18" customFormat="1" ht="18" thickBot="1">
      <c r="A384" s="105" t="s">
        <v>25</v>
      </c>
      <c r="B384" s="528">
        <v>7</v>
      </c>
      <c r="C384" s="528" t="s">
        <v>6</v>
      </c>
      <c r="D384" s="530" t="s">
        <v>33</v>
      </c>
      <c r="E384" s="528" t="s">
        <v>136</v>
      </c>
      <c r="F384" s="395">
        <f>'Breakdown -Count'!F384/'Breakdown -Count'!K384</f>
        <v>9.0909090909090912E-2</v>
      </c>
      <c r="G384" s="412">
        <f>'Breakdown -Count'!G384/'Breakdown -Count'!K384</f>
        <v>0.63636363636363635</v>
      </c>
      <c r="H384" s="395">
        <f>'Breakdown -Count'!H384/'Breakdown -Count'!K384</f>
        <v>0.18181818181818182</v>
      </c>
      <c r="I384" s="395">
        <f>'Breakdown -Count'!I384/'Breakdown -Count'!K384</f>
        <v>9.0909090909090912E-2</v>
      </c>
      <c r="J384" s="395">
        <f>'Breakdown -Count'!J384/'Breakdown -Count'!K384</f>
        <v>0</v>
      </c>
      <c r="K384" s="108">
        <f t="shared" si="15"/>
        <v>1</v>
      </c>
      <c r="L384" s="108">
        <v>26</v>
      </c>
      <c r="M384" s="109">
        <f t="shared" si="16"/>
        <v>3.8461538461538464E-2</v>
      </c>
      <c r="N384" s="256">
        <f t="shared" si="17"/>
        <v>3.7272727272727271</v>
      </c>
    </row>
    <row r="385" spans="1:16" s="18" customFormat="1" ht="15.75" thickBot="1">
      <c r="A385" s="105" t="s">
        <v>25</v>
      </c>
      <c r="B385" s="106">
        <v>7</v>
      </c>
      <c r="C385" s="528" t="s">
        <v>7</v>
      </c>
      <c r="D385" s="531" t="s">
        <v>35</v>
      </c>
      <c r="E385" s="528" t="s">
        <v>136</v>
      </c>
      <c r="F385" s="395">
        <f>'Breakdown -Count'!F385/'Breakdown -Count'!K385</f>
        <v>9.0909090909090912E-2</v>
      </c>
      <c r="G385" s="412">
        <f>'Breakdown -Count'!G385/'Breakdown -Count'!K385</f>
        <v>0.45454545454545453</v>
      </c>
      <c r="H385" s="395">
        <f>'Breakdown -Count'!H385/'Breakdown -Count'!K385</f>
        <v>0.18181818181818182</v>
      </c>
      <c r="I385" s="395">
        <f>'Breakdown -Count'!I385/'Breakdown -Count'!K385</f>
        <v>0.27272727272727271</v>
      </c>
      <c r="J385" s="395">
        <f>'Breakdown -Count'!J385/'Breakdown -Count'!K385</f>
        <v>0</v>
      </c>
      <c r="K385" s="108">
        <f t="shared" si="15"/>
        <v>1</v>
      </c>
      <c r="L385" s="108">
        <v>26</v>
      </c>
      <c r="M385" s="109">
        <f t="shared" si="16"/>
        <v>3.8461538461538464E-2</v>
      </c>
      <c r="N385" s="256">
        <f t="shared" si="17"/>
        <v>3.3636363636363633</v>
      </c>
    </row>
    <row r="386" spans="1:16" s="18" customFormat="1" ht="15.75" thickBot="1">
      <c r="A386" s="105" t="s">
        <v>25</v>
      </c>
      <c r="B386" s="106">
        <v>7</v>
      </c>
      <c r="C386" s="544" t="s">
        <v>8</v>
      </c>
      <c r="D386" s="549" t="s">
        <v>36</v>
      </c>
      <c r="E386" s="544" t="s">
        <v>135</v>
      </c>
      <c r="F386" s="395">
        <f>'Breakdown -Count'!F386/'Breakdown -Count'!K386</f>
        <v>0.1</v>
      </c>
      <c r="G386" s="395">
        <f>'Breakdown -Count'!G386/'Breakdown -Count'!K386</f>
        <v>0.3</v>
      </c>
      <c r="H386" s="420">
        <f>'Breakdown -Count'!H386/'Breakdown -Count'!K386</f>
        <v>0.5</v>
      </c>
      <c r="I386" s="395">
        <f>'Breakdown -Count'!I386/'Breakdown -Count'!K386</f>
        <v>0.1</v>
      </c>
      <c r="J386" s="395">
        <f>'Breakdown -Count'!J386/'Breakdown -Count'!K386</f>
        <v>0</v>
      </c>
      <c r="K386" s="108">
        <f t="shared" si="15"/>
        <v>1</v>
      </c>
      <c r="L386" s="108">
        <v>26</v>
      </c>
      <c r="M386" s="109">
        <f t="shared" si="16"/>
        <v>3.8461538461538464E-2</v>
      </c>
      <c r="N386" s="256">
        <f t="shared" si="17"/>
        <v>3.4000000000000004</v>
      </c>
    </row>
    <row r="387" spans="1:16" s="18" customFormat="1" ht="30.75" thickBot="1">
      <c r="A387" s="105" t="s">
        <v>25</v>
      </c>
      <c r="B387" s="528">
        <v>7</v>
      </c>
      <c r="C387" s="528" t="s">
        <v>9</v>
      </c>
      <c r="D387" s="532" t="s">
        <v>44</v>
      </c>
      <c r="E387" s="528" t="s">
        <v>137</v>
      </c>
      <c r="F387" s="395">
        <f>'Breakdown -Count'!F387/'Breakdown -Count'!K387</f>
        <v>0</v>
      </c>
      <c r="G387" s="412">
        <f>'Breakdown -Count'!G387/'Breakdown -Count'!K387</f>
        <v>0.63636363636363635</v>
      </c>
      <c r="H387" s="395">
        <f>'Breakdown -Count'!H387/'Breakdown -Count'!K387</f>
        <v>0.36363636363636365</v>
      </c>
      <c r="I387" s="395">
        <f>'Breakdown -Count'!I387/'Breakdown -Count'!K387</f>
        <v>0</v>
      </c>
      <c r="J387" s="395">
        <f>'Breakdown -Count'!J387/'Breakdown -Count'!K387</f>
        <v>0</v>
      </c>
      <c r="K387" s="108">
        <f t="shared" si="15"/>
        <v>1</v>
      </c>
      <c r="L387" s="108">
        <v>26</v>
      </c>
      <c r="M387" s="109">
        <f t="shared" si="16"/>
        <v>3.8461538461538464E-2</v>
      </c>
      <c r="N387" s="256">
        <f t="shared" si="17"/>
        <v>3.6363636363636362</v>
      </c>
    </row>
    <row r="388" spans="1:16" s="18" customFormat="1" ht="30.75" thickBot="1">
      <c r="A388" s="105" t="s">
        <v>25</v>
      </c>
      <c r="B388" s="528">
        <v>7</v>
      </c>
      <c r="C388" s="528" t="s">
        <v>10</v>
      </c>
      <c r="D388" s="532" t="s">
        <v>37</v>
      </c>
      <c r="E388" s="528" t="s">
        <v>137</v>
      </c>
      <c r="F388" s="395">
        <f>'Breakdown -Count'!F388/'Breakdown -Count'!K388</f>
        <v>0</v>
      </c>
      <c r="G388" s="412">
        <f>'Breakdown -Count'!G388/'Breakdown -Count'!K388</f>
        <v>0.63636363636363635</v>
      </c>
      <c r="H388" s="395">
        <f>'Breakdown -Count'!H388/'Breakdown -Count'!K388</f>
        <v>0.36363636363636365</v>
      </c>
      <c r="I388" s="395">
        <f>'Breakdown -Count'!I388/'Breakdown -Count'!K388</f>
        <v>0</v>
      </c>
      <c r="J388" s="395">
        <f>'Breakdown -Count'!J388/'Breakdown -Count'!K388</f>
        <v>0</v>
      </c>
      <c r="K388" s="108">
        <f t="shared" ref="K388:K395" si="18">SUM(F388:J388)</f>
        <v>1</v>
      </c>
      <c r="L388" s="108">
        <v>26</v>
      </c>
      <c r="M388" s="109">
        <f t="shared" ref="M388:M395" si="19">K388/L388</f>
        <v>3.8461538461538464E-2</v>
      </c>
      <c r="N388" s="256">
        <f t="shared" si="17"/>
        <v>3.6363636363636362</v>
      </c>
    </row>
    <row r="389" spans="1:16" s="18" customFormat="1" ht="15.75" thickBot="1">
      <c r="A389" s="105" t="s">
        <v>25</v>
      </c>
      <c r="B389" s="528">
        <v>7</v>
      </c>
      <c r="C389" s="528" t="s">
        <v>11</v>
      </c>
      <c r="D389" s="531" t="s">
        <v>39</v>
      </c>
      <c r="E389" s="528" t="s">
        <v>135</v>
      </c>
      <c r="F389" s="395">
        <f>'Breakdown -Count'!F389/'Breakdown -Count'!K389</f>
        <v>0.18181818181818182</v>
      </c>
      <c r="G389" s="412">
        <f>'Breakdown -Count'!G389/'Breakdown -Count'!K389</f>
        <v>0.54545454545454541</v>
      </c>
      <c r="H389" s="395">
        <f>'Breakdown -Count'!H389/'Breakdown -Count'!K389</f>
        <v>0.27272727272727271</v>
      </c>
      <c r="I389" s="395">
        <f>'Breakdown -Count'!I389/'Breakdown -Count'!K389</f>
        <v>0</v>
      </c>
      <c r="J389" s="395">
        <f>'Breakdown -Count'!J389/'Breakdown -Count'!K389</f>
        <v>0</v>
      </c>
      <c r="K389" s="108">
        <f t="shared" si="18"/>
        <v>1</v>
      </c>
      <c r="L389" s="108">
        <v>26</v>
      </c>
      <c r="M389" s="109">
        <f t="shared" si="19"/>
        <v>3.8461538461538464E-2</v>
      </c>
      <c r="N389" s="256">
        <f t="shared" ref="N389:N395" si="20" xml:space="preserve"> (5*F389+4*G389+3*H389+2*I389+1*J389)/K389</f>
        <v>3.9090909090909092</v>
      </c>
    </row>
    <row r="390" spans="1:16" s="18" customFormat="1" ht="15.75" thickBot="1">
      <c r="A390" s="105" t="s">
        <v>25</v>
      </c>
      <c r="B390" s="106">
        <v>7</v>
      </c>
      <c r="C390" s="528" t="s">
        <v>12</v>
      </c>
      <c r="D390" s="531" t="s">
        <v>38</v>
      </c>
      <c r="E390" s="528" t="s">
        <v>138</v>
      </c>
      <c r="F390" s="395">
        <f>'Breakdown -Count'!F390/'Breakdown -Count'!K390</f>
        <v>0</v>
      </c>
      <c r="G390" s="412">
        <f>'Breakdown -Count'!G390/'Breakdown -Count'!K390</f>
        <v>0.45454545454545453</v>
      </c>
      <c r="H390" s="395">
        <f>'Breakdown -Count'!H390/'Breakdown -Count'!K390</f>
        <v>0.36363636363636365</v>
      </c>
      <c r="I390" s="395">
        <f>'Breakdown -Count'!I390/'Breakdown -Count'!K390</f>
        <v>9.0909090909090912E-2</v>
      </c>
      <c r="J390" s="395">
        <f>'Breakdown -Count'!J390/'Breakdown -Count'!K390</f>
        <v>9.0909090909090912E-2</v>
      </c>
      <c r="K390" s="108">
        <f t="shared" si="18"/>
        <v>1</v>
      </c>
      <c r="L390" s="108">
        <v>26</v>
      </c>
      <c r="M390" s="109">
        <f t="shared" si="19"/>
        <v>3.8461538461538464E-2</v>
      </c>
      <c r="N390" s="256">
        <f t="shared" si="20"/>
        <v>3.1818181818181817</v>
      </c>
    </row>
    <row r="391" spans="1:16" s="18" customFormat="1" ht="15.75" thickBot="1">
      <c r="A391" s="105" t="s">
        <v>25</v>
      </c>
      <c r="B391" s="106">
        <v>7</v>
      </c>
      <c r="C391" s="528" t="s">
        <v>13</v>
      </c>
      <c r="D391" s="532" t="s">
        <v>40</v>
      </c>
      <c r="E391" s="528" t="s">
        <v>135</v>
      </c>
      <c r="F391" s="395">
        <f>'Breakdown -Count'!F391/'Breakdown -Count'!K391</f>
        <v>9.0909090909090912E-2</v>
      </c>
      <c r="G391" s="412">
        <f>'Breakdown -Count'!G391/'Breakdown -Count'!K391</f>
        <v>0.45454545454545453</v>
      </c>
      <c r="H391" s="395">
        <f>'Breakdown -Count'!H391/'Breakdown -Count'!K391</f>
        <v>0.36363636363636365</v>
      </c>
      <c r="I391" s="395">
        <f>'Breakdown -Count'!I391/'Breakdown -Count'!K391</f>
        <v>0</v>
      </c>
      <c r="J391" s="395">
        <f>'Breakdown -Count'!J391/'Breakdown -Count'!K391</f>
        <v>9.0909090909090912E-2</v>
      </c>
      <c r="K391" s="108">
        <f t="shared" si="18"/>
        <v>1</v>
      </c>
      <c r="L391" s="108">
        <v>26</v>
      </c>
      <c r="M391" s="109">
        <f t="shared" si="19"/>
        <v>3.8461538461538464E-2</v>
      </c>
      <c r="N391" s="256">
        <f t="shared" si="20"/>
        <v>3.4545454545454541</v>
      </c>
    </row>
    <row r="392" spans="1:16" s="18" customFormat="1" ht="15.75" thickBot="1">
      <c r="A392" s="105" t="s">
        <v>25</v>
      </c>
      <c r="B392" s="106">
        <v>7</v>
      </c>
      <c r="C392" s="528" t="s">
        <v>15</v>
      </c>
      <c r="D392" s="531" t="s">
        <v>41</v>
      </c>
      <c r="E392" s="528" t="s">
        <v>134</v>
      </c>
      <c r="F392" s="395">
        <f>'Breakdown -Count'!F392/'Breakdown -Count'!K392</f>
        <v>9.0909090909090912E-2</v>
      </c>
      <c r="G392" s="412">
        <f>'Breakdown -Count'!G392/'Breakdown -Count'!K392</f>
        <v>0.45454545454545453</v>
      </c>
      <c r="H392" s="395">
        <f>'Breakdown -Count'!H392/'Breakdown -Count'!K392</f>
        <v>0.36363636363636365</v>
      </c>
      <c r="I392" s="395">
        <f>'Breakdown -Count'!I392/'Breakdown -Count'!K392</f>
        <v>0</v>
      </c>
      <c r="J392" s="395">
        <f>'Breakdown -Count'!J392/'Breakdown -Count'!K392</f>
        <v>9.0909090909090912E-2</v>
      </c>
      <c r="K392" s="108">
        <f t="shared" si="18"/>
        <v>1</v>
      </c>
      <c r="L392" s="108">
        <v>26</v>
      </c>
      <c r="M392" s="109">
        <f t="shared" si="19"/>
        <v>3.8461538461538464E-2</v>
      </c>
      <c r="N392" s="256">
        <f t="shared" si="20"/>
        <v>3.4545454545454541</v>
      </c>
    </row>
    <row r="393" spans="1:16" s="18" customFormat="1" ht="15.75" thickBot="1">
      <c r="A393" s="105" t="s">
        <v>25</v>
      </c>
      <c r="B393" s="106">
        <v>7</v>
      </c>
      <c r="C393" s="544" t="s">
        <v>16</v>
      </c>
      <c r="D393" s="549" t="s">
        <v>43</v>
      </c>
      <c r="E393" s="544" t="s">
        <v>136</v>
      </c>
      <c r="F393" s="395">
        <f>'Breakdown -Count'!F393/'Breakdown -Count'!K393</f>
        <v>0</v>
      </c>
      <c r="G393" s="395">
        <f>'Breakdown -Count'!G393/'Breakdown -Count'!K393</f>
        <v>0.33333333333333331</v>
      </c>
      <c r="H393" s="420">
        <f>'Breakdown -Count'!H393/'Breakdown -Count'!K393</f>
        <v>0.66666666666666663</v>
      </c>
      <c r="I393" s="395">
        <f>'Breakdown -Count'!I393/'Breakdown -Count'!K393</f>
        <v>0</v>
      </c>
      <c r="J393" s="395">
        <f>'Breakdown -Count'!J393/'Breakdown -Count'!K393</f>
        <v>0</v>
      </c>
      <c r="K393" s="108">
        <f t="shared" si="18"/>
        <v>1</v>
      </c>
      <c r="L393" s="108">
        <v>26</v>
      </c>
      <c r="M393" s="109">
        <f t="shared" si="19"/>
        <v>3.8461538461538464E-2</v>
      </c>
      <c r="N393" s="256">
        <f t="shared" si="20"/>
        <v>3.333333333333333</v>
      </c>
    </row>
    <row r="394" spans="1:16" s="18" customFormat="1" ht="15.75" thickBot="1">
      <c r="A394" s="105" t="s">
        <v>25</v>
      </c>
      <c r="B394" s="106">
        <v>7</v>
      </c>
      <c r="C394" s="544" t="s">
        <v>17</v>
      </c>
      <c r="D394" s="549" t="s">
        <v>45</v>
      </c>
      <c r="E394" s="544" t="s">
        <v>139</v>
      </c>
      <c r="F394" s="395">
        <f>'Breakdown -Count'!F394/'Breakdown -Count'!K394</f>
        <v>0.36363636363636365</v>
      </c>
      <c r="G394" s="395">
        <f>'Breakdown -Count'!G394/'Breakdown -Count'!K394</f>
        <v>0</v>
      </c>
      <c r="H394" s="420">
        <f>'Breakdown -Count'!H394/'Breakdown -Count'!K394</f>
        <v>0.45454545454545453</v>
      </c>
      <c r="I394" s="395">
        <f>'Breakdown -Count'!I394/'Breakdown -Count'!K394</f>
        <v>9.0909090909090912E-2</v>
      </c>
      <c r="J394" s="395">
        <f>'Breakdown -Count'!J394/'Breakdown -Count'!K394</f>
        <v>9.0909090909090912E-2</v>
      </c>
      <c r="K394" s="108">
        <f t="shared" si="18"/>
        <v>1</v>
      </c>
      <c r="L394" s="108">
        <v>26</v>
      </c>
      <c r="M394" s="109">
        <f t="shared" si="19"/>
        <v>3.8461538461538464E-2</v>
      </c>
      <c r="N394" s="256">
        <f t="shared" si="20"/>
        <v>3.4545454545454541</v>
      </c>
    </row>
    <row r="395" spans="1:16" s="18" customFormat="1" ht="15.75" thickBot="1">
      <c r="A395" s="323" t="s">
        <v>25</v>
      </c>
      <c r="B395" s="396">
        <v>7</v>
      </c>
      <c r="C395" s="396" t="s">
        <v>18</v>
      </c>
      <c r="D395" s="336" t="s">
        <v>46</v>
      </c>
      <c r="E395" s="396" t="s">
        <v>135</v>
      </c>
      <c r="F395" s="397">
        <f>'Breakdown -Count'!F395/'Breakdown -Count'!K395</f>
        <v>0.54545454545454541</v>
      </c>
      <c r="G395" s="397">
        <f>'Breakdown -Count'!G395/'Breakdown -Count'!K395</f>
        <v>0</v>
      </c>
      <c r="H395" s="397">
        <f>'Breakdown -Count'!H395/'Breakdown -Count'!K395</f>
        <v>0.36363636363636365</v>
      </c>
      <c r="I395" s="397">
        <f>'Breakdown -Count'!I395/'Breakdown -Count'!K395</f>
        <v>9.0909090909090912E-2</v>
      </c>
      <c r="J395" s="397">
        <f>'Breakdown -Count'!J395/'Breakdown -Count'!K395</f>
        <v>0</v>
      </c>
      <c r="K395" s="398">
        <f t="shared" si="18"/>
        <v>1</v>
      </c>
      <c r="L395" s="398">
        <v>26</v>
      </c>
      <c r="M395" s="399">
        <f t="shared" si="19"/>
        <v>3.8461538461538464E-2</v>
      </c>
      <c r="N395" s="256">
        <f t="shared" si="20"/>
        <v>3.9999999999999996</v>
      </c>
    </row>
    <row r="396" spans="1:16" s="250" customFormat="1" ht="15.75" thickBot="1">
      <c r="B396" s="341"/>
      <c r="F396" s="576"/>
    </row>
    <row r="400" spans="1:16" s="18" customFormat="1" ht="19.5" thickBot="1">
      <c r="A400" s="79" t="s">
        <v>49</v>
      </c>
      <c r="B400" s="250"/>
      <c r="C400" s="17"/>
      <c r="D400" s="17"/>
      <c r="E400" s="17"/>
      <c r="F400" s="1"/>
      <c r="L400" s="19"/>
      <c r="M400" s="19"/>
      <c r="N400" s="19"/>
      <c r="O400" s="19"/>
      <c r="P400" s="19"/>
    </row>
    <row r="401" spans="1:16" s="7" customFormat="1" ht="48" thickBot="1">
      <c r="A401" s="34" t="s">
        <v>23</v>
      </c>
      <c r="B401" s="79"/>
      <c r="C401" s="35" t="s">
        <v>24</v>
      </c>
      <c r="D401" s="45" t="s">
        <v>2</v>
      </c>
      <c r="E401" s="415"/>
      <c r="F401" s="568" t="s">
        <v>14</v>
      </c>
      <c r="G401" s="84" t="s">
        <v>19</v>
      </c>
      <c r="H401" s="20" t="s">
        <v>20</v>
      </c>
      <c r="I401" s="20" t="s">
        <v>3</v>
      </c>
      <c r="J401" s="20" t="s">
        <v>4</v>
      </c>
      <c r="K401" s="20" t="s">
        <v>5</v>
      </c>
      <c r="L401" s="123" t="s">
        <v>21</v>
      </c>
    </row>
    <row r="402" spans="1:16" s="4" customFormat="1" ht="15.75" thickBot="1">
      <c r="A402" s="119" t="s">
        <v>54</v>
      </c>
      <c r="B402" s="441"/>
      <c r="C402" s="60">
        <v>1</v>
      </c>
      <c r="D402" s="60" t="s">
        <v>0</v>
      </c>
      <c r="E402" s="60"/>
      <c r="F402" s="569" t="s">
        <v>32</v>
      </c>
      <c r="G402" s="9">
        <v>0</v>
      </c>
      <c r="H402" s="9">
        <v>5</v>
      </c>
      <c r="I402" s="8">
        <f t="shared" ref="I402:I465" si="21">SUM(G402:H402)</f>
        <v>5</v>
      </c>
      <c r="J402" s="8">
        <v>32</v>
      </c>
      <c r="K402" s="10">
        <f t="shared" ref="K402:K465" si="22">I402/J402</f>
        <v>0.15625</v>
      </c>
      <c r="L402" s="49"/>
      <c r="M402" s="68" t="s">
        <v>47</v>
      </c>
      <c r="N402" s="68" t="s">
        <v>48</v>
      </c>
      <c r="O402" s="68"/>
      <c r="P402" s="68"/>
    </row>
    <row r="403" spans="1:16" s="4" customFormat="1" ht="75">
      <c r="A403" s="120" t="s">
        <v>54</v>
      </c>
      <c r="B403" s="436"/>
      <c r="C403" s="58">
        <v>1</v>
      </c>
      <c r="D403" s="58" t="s">
        <v>8</v>
      </c>
      <c r="E403" s="58"/>
      <c r="F403" s="111" t="s">
        <v>36</v>
      </c>
      <c r="G403" s="12">
        <v>0</v>
      </c>
      <c r="H403" s="12">
        <v>1</v>
      </c>
      <c r="I403" s="11">
        <f t="shared" si="21"/>
        <v>1</v>
      </c>
      <c r="J403" s="11">
        <v>32</v>
      </c>
      <c r="K403" s="13">
        <f t="shared" si="22"/>
        <v>3.125E-2</v>
      </c>
      <c r="L403" s="50"/>
    </row>
    <row r="404" spans="1:16" s="4" customFormat="1" ht="45.75" thickBot="1">
      <c r="A404" s="121" t="s">
        <v>54</v>
      </c>
      <c r="B404" s="437"/>
      <c r="C404" s="62">
        <v>1</v>
      </c>
      <c r="D404" s="62" t="s">
        <v>16</v>
      </c>
      <c r="E404" s="62"/>
      <c r="F404" s="570" t="s">
        <v>43</v>
      </c>
      <c r="G404" s="14">
        <v>1</v>
      </c>
      <c r="H404" s="14">
        <v>10</v>
      </c>
      <c r="I404" s="15">
        <f t="shared" si="21"/>
        <v>11</v>
      </c>
      <c r="J404" s="15">
        <v>32</v>
      </c>
      <c r="K404" s="16">
        <f t="shared" si="22"/>
        <v>0.34375</v>
      </c>
      <c r="L404" s="52"/>
    </row>
    <row r="405" spans="1:16" s="4" customFormat="1" ht="15.75" thickBot="1">
      <c r="A405" s="48" t="s">
        <v>53</v>
      </c>
      <c r="B405" s="438"/>
      <c r="C405" s="53">
        <v>1</v>
      </c>
      <c r="D405" s="28" t="s">
        <v>0</v>
      </c>
      <c r="E405" s="416"/>
      <c r="F405" s="571" t="s">
        <v>32</v>
      </c>
      <c r="G405" s="48">
        <v>0</v>
      </c>
      <c r="H405" s="9">
        <v>1</v>
      </c>
      <c r="I405" s="8">
        <f t="shared" si="21"/>
        <v>1</v>
      </c>
      <c r="J405" s="8">
        <v>22</v>
      </c>
      <c r="K405" s="10">
        <f t="shared" si="22"/>
        <v>4.5454545454545456E-2</v>
      </c>
      <c r="L405" s="49"/>
      <c r="M405" s="68" t="s">
        <v>47</v>
      </c>
      <c r="N405" s="68" t="s">
        <v>48</v>
      </c>
      <c r="O405" s="68"/>
      <c r="P405" s="68"/>
    </row>
    <row r="406" spans="1:16" s="4" customFormat="1" ht="75">
      <c r="A406" s="31" t="s">
        <v>53</v>
      </c>
      <c r="B406" s="436"/>
      <c r="C406" s="47">
        <v>1</v>
      </c>
      <c r="D406" s="29" t="s">
        <v>8</v>
      </c>
      <c r="E406" s="417"/>
      <c r="F406" s="363" t="s">
        <v>36</v>
      </c>
      <c r="G406" s="31">
        <v>0</v>
      </c>
      <c r="H406" s="12">
        <v>0</v>
      </c>
      <c r="I406" s="11">
        <f t="shared" si="21"/>
        <v>0</v>
      </c>
      <c r="J406" s="11">
        <v>22</v>
      </c>
      <c r="K406" s="13">
        <f t="shared" si="22"/>
        <v>0</v>
      </c>
      <c r="L406" s="50"/>
    </row>
    <row r="407" spans="1:16" s="4" customFormat="1" ht="45.75" thickBot="1">
      <c r="A407" s="32" t="s">
        <v>53</v>
      </c>
      <c r="B407" s="442"/>
      <c r="C407" s="54">
        <v>1</v>
      </c>
      <c r="D407" s="30" t="s">
        <v>16</v>
      </c>
      <c r="E407" s="418"/>
      <c r="F407" s="572" t="s">
        <v>43</v>
      </c>
      <c r="G407" s="32">
        <v>0</v>
      </c>
      <c r="H407" s="14">
        <v>1</v>
      </c>
      <c r="I407" s="15">
        <f t="shared" si="21"/>
        <v>1</v>
      </c>
      <c r="J407" s="15">
        <v>22</v>
      </c>
      <c r="K407" s="16">
        <f t="shared" si="22"/>
        <v>4.5454545454545456E-2</v>
      </c>
      <c r="L407" s="52"/>
    </row>
    <row r="408" spans="1:16" s="4" customFormat="1" ht="15.75" thickBot="1">
      <c r="A408" s="33" t="s">
        <v>53</v>
      </c>
      <c r="B408" s="443"/>
      <c r="C408" s="53">
        <v>2</v>
      </c>
      <c r="D408" s="28" t="s">
        <v>0</v>
      </c>
      <c r="E408" s="416"/>
      <c r="F408" s="571" t="s">
        <v>32</v>
      </c>
      <c r="G408" s="48">
        <v>0</v>
      </c>
      <c r="H408" s="9">
        <v>1</v>
      </c>
      <c r="I408" s="11">
        <f t="shared" si="21"/>
        <v>1</v>
      </c>
      <c r="J408" s="8">
        <v>10</v>
      </c>
      <c r="K408" s="10">
        <f t="shared" si="22"/>
        <v>0.1</v>
      </c>
      <c r="L408" s="49"/>
      <c r="M408" s="68" t="s">
        <v>47</v>
      </c>
      <c r="N408" s="68" t="s">
        <v>48</v>
      </c>
      <c r="O408" s="68"/>
      <c r="P408" s="68"/>
    </row>
    <row r="409" spans="1:16" s="4" customFormat="1" ht="75">
      <c r="A409" s="31" t="s">
        <v>53</v>
      </c>
      <c r="B409" s="442"/>
      <c r="C409" s="47">
        <v>2</v>
      </c>
      <c r="D409" s="29" t="s">
        <v>8</v>
      </c>
      <c r="E409" s="417"/>
      <c r="F409" s="363" t="s">
        <v>36</v>
      </c>
      <c r="G409" s="31">
        <v>0</v>
      </c>
      <c r="H409" s="12">
        <v>1</v>
      </c>
      <c r="I409" s="11">
        <f t="shared" si="21"/>
        <v>1</v>
      </c>
      <c r="J409" s="11">
        <v>10</v>
      </c>
      <c r="K409" s="13">
        <f t="shared" si="22"/>
        <v>0.1</v>
      </c>
      <c r="L409" s="50"/>
    </row>
    <row r="410" spans="1:16" s="4" customFormat="1" ht="45.75" thickBot="1">
      <c r="A410" s="32" t="s">
        <v>53</v>
      </c>
      <c r="B410" s="442"/>
      <c r="C410" s="54">
        <v>2</v>
      </c>
      <c r="D410" s="30" t="s">
        <v>16</v>
      </c>
      <c r="E410" s="418"/>
      <c r="F410" s="572" t="s">
        <v>43</v>
      </c>
      <c r="G410" s="32">
        <v>0</v>
      </c>
      <c r="H410" s="14">
        <v>1</v>
      </c>
      <c r="I410" s="15">
        <f t="shared" si="21"/>
        <v>1</v>
      </c>
      <c r="J410" s="15">
        <v>10</v>
      </c>
      <c r="K410" s="16">
        <f t="shared" si="22"/>
        <v>0.1</v>
      </c>
      <c r="L410" s="52"/>
    </row>
    <row r="411" spans="1:16" s="4" customFormat="1" ht="15.75" thickBot="1">
      <c r="A411" s="33" t="s">
        <v>53</v>
      </c>
      <c r="B411" s="443"/>
      <c r="C411" s="53">
        <v>3</v>
      </c>
      <c r="D411" s="28" t="s">
        <v>0</v>
      </c>
      <c r="E411" s="416"/>
      <c r="F411" s="571" t="s">
        <v>32</v>
      </c>
      <c r="G411" s="48">
        <v>0</v>
      </c>
      <c r="H411" s="9">
        <v>0</v>
      </c>
      <c r="I411" s="11">
        <f t="shared" si="21"/>
        <v>0</v>
      </c>
      <c r="J411" s="8">
        <v>12</v>
      </c>
      <c r="K411" s="10">
        <f t="shared" si="22"/>
        <v>0</v>
      </c>
      <c r="L411" s="49"/>
      <c r="M411" s="68" t="s">
        <v>47</v>
      </c>
      <c r="N411" s="68" t="s">
        <v>48</v>
      </c>
      <c r="O411" s="68"/>
      <c r="P411" s="68"/>
    </row>
    <row r="412" spans="1:16" s="4" customFormat="1" ht="75">
      <c r="A412" s="31" t="s">
        <v>53</v>
      </c>
      <c r="B412" s="442"/>
      <c r="C412" s="47">
        <v>3</v>
      </c>
      <c r="D412" s="29" t="s">
        <v>8</v>
      </c>
      <c r="E412" s="417"/>
      <c r="F412" s="363" t="s">
        <v>36</v>
      </c>
      <c r="G412" s="31">
        <v>0</v>
      </c>
      <c r="H412" s="12">
        <v>0</v>
      </c>
      <c r="I412" s="11">
        <f t="shared" si="21"/>
        <v>0</v>
      </c>
      <c r="J412" s="11">
        <v>12</v>
      </c>
      <c r="K412" s="13">
        <f t="shared" si="22"/>
        <v>0</v>
      </c>
      <c r="L412" s="50"/>
    </row>
    <row r="413" spans="1:16" s="4" customFormat="1" ht="45.75" thickBot="1">
      <c r="A413" s="32" t="s">
        <v>53</v>
      </c>
      <c r="B413" s="442"/>
      <c r="C413" s="54">
        <v>3</v>
      </c>
      <c r="D413" s="30" t="s">
        <v>16</v>
      </c>
      <c r="E413" s="418"/>
      <c r="F413" s="572" t="s">
        <v>43</v>
      </c>
      <c r="G413" s="32">
        <v>0</v>
      </c>
      <c r="H413" s="14">
        <v>0</v>
      </c>
      <c r="I413" s="15">
        <f t="shared" si="21"/>
        <v>0</v>
      </c>
      <c r="J413" s="15">
        <v>12</v>
      </c>
      <c r="K413" s="16">
        <f t="shared" si="22"/>
        <v>0</v>
      </c>
      <c r="L413" s="52"/>
    </row>
    <row r="414" spans="1:16" s="4" customFormat="1" ht="15.75" thickBot="1">
      <c r="A414" s="33" t="s">
        <v>53</v>
      </c>
      <c r="B414" s="443"/>
      <c r="C414" s="53">
        <v>4</v>
      </c>
      <c r="D414" s="28" t="s">
        <v>0</v>
      </c>
      <c r="E414" s="416"/>
      <c r="F414" s="571" t="s">
        <v>32</v>
      </c>
      <c r="G414" s="48">
        <v>0</v>
      </c>
      <c r="H414" s="9">
        <v>2</v>
      </c>
      <c r="I414" s="11">
        <f t="shared" si="21"/>
        <v>2</v>
      </c>
      <c r="J414" s="8">
        <v>9</v>
      </c>
      <c r="K414" s="10">
        <f t="shared" si="22"/>
        <v>0.22222222222222221</v>
      </c>
      <c r="L414" s="49"/>
      <c r="M414" s="68" t="s">
        <v>47</v>
      </c>
      <c r="N414" s="68" t="s">
        <v>48</v>
      </c>
      <c r="O414" s="68"/>
      <c r="P414" s="68"/>
    </row>
    <row r="415" spans="1:16" s="4" customFormat="1" ht="75">
      <c r="A415" s="31" t="s">
        <v>53</v>
      </c>
      <c r="B415" s="442"/>
      <c r="C415" s="47">
        <v>4</v>
      </c>
      <c r="D415" s="29" t="s">
        <v>8</v>
      </c>
      <c r="E415" s="417"/>
      <c r="F415" s="363" t="s">
        <v>36</v>
      </c>
      <c r="G415" s="31">
        <v>0</v>
      </c>
      <c r="H415" s="12">
        <v>1</v>
      </c>
      <c r="I415" s="11">
        <f t="shared" si="21"/>
        <v>1</v>
      </c>
      <c r="J415" s="11">
        <v>9</v>
      </c>
      <c r="K415" s="13">
        <f t="shared" si="22"/>
        <v>0.1111111111111111</v>
      </c>
      <c r="L415" s="50"/>
    </row>
    <row r="416" spans="1:16" s="4" customFormat="1" ht="45.75" thickBot="1">
      <c r="A416" s="32" t="s">
        <v>53</v>
      </c>
      <c r="B416" s="442"/>
      <c r="C416" s="54">
        <v>4</v>
      </c>
      <c r="D416" s="30" t="s">
        <v>16</v>
      </c>
      <c r="E416" s="418"/>
      <c r="F416" s="572" t="s">
        <v>43</v>
      </c>
      <c r="G416" s="32">
        <v>0</v>
      </c>
      <c r="H416" s="14">
        <v>1</v>
      </c>
      <c r="I416" s="15">
        <f t="shared" si="21"/>
        <v>1</v>
      </c>
      <c r="J416" s="15">
        <v>9</v>
      </c>
      <c r="K416" s="16">
        <f t="shared" si="22"/>
        <v>0.1111111111111111</v>
      </c>
      <c r="L416" s="52"/>
    </row>
    <row r="417" spans="1:16" s="4" customFormat="1" ht="15.75" thickBot="1">
      <c r="A417" s="33" t="s">
        <v>53</v>
      </c>
      <c r="B417" s="443"/>
      <c r="C417" s="53">
        <v>5</v>
      </c>
      <c r="D417" s="28" t="s">
        <v>0</v>
      </c>
      <c r="E417" s="28"/>
      <c r="F417" s="569" t="s">
        <v>32</v>
      </c>
      <c r="G417" s="43">
        <v>1</v>
      </c>
      <c r="H417" s="43">
        <v>6</v>
      </c>
      <c r="I417" s="21">
        <f t="shared" si="21"/>
        <v>7</v>
      </c>
      <c r="J417" s="21">
        <v>43</v>
      </c>
      <c r="K417" s="44">
        <f t="shared" si="22"/>
        <v>0.16279069767441862</v>
      </c>
      <c r="L417" s="83"/>
      <c r="M417" s="68" t="s">
        <v>47</v>
      </c>
      <c r="N417" s="68" t="s">
        <v>48</v>
      </c>
      <c r="O417" s="68"/>
      <c r="P417" s="68"/>
    </row>
    <row r="418" spans="1:16" s="4" customFormat="1" ht="75">
      <c r="A418" s="31" t="s">
        <v>53</v>
      </c>
      <c r="B418" s="442"/>
      <c r="C418" s="47">
        <v>5</v>
      </c>
      <c r="D418" s="29" t="s">
        <v>8</v>
      </c>
      <c r="E418" s="29"/>
      <c r="F418" s="111" t="s">
        <v>36</v>
      </c>
      <c r="G418" s="12">
        <v>0</v>
      </c>
      <c r="H418" s="12">
        <v>3</v>
      </c>
      <c r="I418" s="21">
        <f t="shared" si="21"/>
        <v>3</v>
      </c>
      <c r="J418" s="11">
        <v>43</v>
      </c>
      <c r="K418" s="13">
        <f t="shared" si="22"/>
        <v>6.9767441860465115E-2</v>
      </c>
      <c r="L418" s="50"/>
    </row>
    <row r="419" spans="1:16" s="4" customFormat="1" ht="45.75" thickBot="1">
      <c r="A419" s="32" t="s">
        <v>53</v>
      </c>
      <c r="B419" s="442"/>
      <c r="C419" s="54">
        <v>5</v>
      </c>
      <c r="D419" s="30" t="s">
        <v>16</v>
      </c>
      <c r="E419" s="30"/>
      <c r="F419" s="570" t="s">
        <v>43</v>
      </c>
      <c r="G419" s="14">
        <v>1</v>
      </c>
      <c r="H419" s="14">
        <v>7</v>
      </c>
      <c r="I419" s="22">
        <f t="shared" si="21"/>
        <v>8</v>
      </c>
      <c r="J419" s="15">
        <v>43</v>
      </c>
      <c r="K419" s="16">
        <f t="shared" si="22"/>
        <v>0.18604651162790697</v>
      </c>
      <c r="L419" s="52"/>
    </row>
    <row r="420" spans="1:16" s="4" customFormat="1" ht="15.75" thickBot="1">
      <c r="A420" s="33" t="s">
        <v>53</v>
      </c>
      <c r="B420" s="443"/>
      <c r="C420" s="53">
        <v>6</v>
      </c>
      <c r="D420" s="28" t="s">
        <v>0</v>
      </c>
      <c r="E420" s="28"/>
      <c r="F420" s="569" t="s">
        <v>32</v>
      </c>
      <c r="G420" s="9">
        <v>0</v>
      </c>
      <c r="H420" s="9">
        <v>1</v>
      </c>
      <c r="I420" s="8">
        <f t="shared" si="21"/>
        <v>1</v>
      </c>
      <c r="J420" s="8">
        <v>10</v>
      </c>
      <c r="K420" s="10">
        <f t="shared" si="22"/>
        <v>0.1</v>
      </c>
      <c r="L420" s="49"/>
      <c r="M420" s="68" t="s">
        <v>47</v>
      </c>
      <c r="N420" s="68" t="s">
        <v>48</v>
      </c>
      <c r="O420" s="68"/>
      <c r="P420" s="68"/>
    </row>
    <row r="421" spans="1:16" s="4" customFormat="1" ht="75">
      <c r="A421" s="31" t="s">
        <v>53</v>
      </c>
      <c r="B421" s="442"/>
      <c r="C421" s="47">
        <v>6</v>
      </c>
      <c r="D421" s="29" t="s">
        <v>8</v>
      </c>
      <c r="E421" s="29"/>
      <c r="F421" s="111" t="s">
        <v>36</v>
      </c>
      <c r="G421" s="12">
        <v>1</v>
      </c>
      <c r="H421" s="12">
        <v>1</v>
      </c>
      <c r="I421" s="21">
        <f t="shared" si="21"/>
        <v>2</v>
      </c>
      <c r="J421" s="11">
        <v>10</v>
      </c>
      <c r="K421" s="13">
        <f t="shared" si="22"/>
        <v>0.2</v>
      </c>
      <c r="L421" s="50"/>
    </row>
    <row r="422" spans="1:16" s="4" customFormat="1" ht="45.75" thickBot="1">
      <c r="A422" s="32" t="s">
        <v>53</v>
      </c>
      <c r="B422" s="442"/>
      <c r="C422" s="54">
        <v>6</v>
      </c>
      <c r="D422" s="30" t="s">
        <v>16</v>
      </c>
      <c r="E422" s="30"/>
      <c r="F422" s="570" t="s">
        <v>43</v>
      </c>
      <c r="G422" s="14">
        <v>0</v>
      </c>
      <c r="H422" s="14">
        <v>2</v>
      </c>
      <c r="I422" s="22">
        <f t="shared" si="21"/>
        <v>2</v>
      </c>
      <c r="J422" s="15">
        <v>10</v>
      </c>
      <c r="K422" s="16">
        <f t="shared" si="22"/>
        <v>0.2</v>
      </c>
      <c r="L422" s="52"/>
    </row>
    <row r="423" spans="1:16" s="4" customFormat="1" ht="15.75" thickBot="1">
      <c r="A423" s="33" t="s">
        <v>53</v>
      </c>
      <c r="B423" s="443"/>
      <c r="C423" s="53">
        <v>7</v>
      </c>
      <c r="D423" s="28" t="s">
        <v>0</v>
      </c>
      <c r="E423" s="28"/>
      <c r="F423" s="569" t="s">
        <v>32</v>
      </c>
      <c r="G423" s="9">
        <v>0</v>
      </c>
      <c r="H423" s="9">
        <v>0</v>
      </c>
      <c r="I423" s="8">
        <f t="shared" si="21"/>
        <v>0</v>
      </c>
      <c r="J423" s="8">
        <v>3</v>
      </c>
      <c r="K423" s="10">
        <f t="shared" si="22"/>
        <v>0</v>
      </c>
      <c r="L423" s="49"/>
    </row>
    <row r="424" spans="1:16" s="4" customFormat="1" ht="75">
      <c r="A424" s="31" t="s">
        <v>53</v>
      </c>
      <c r="B424" s="442"/>
      <c r="C424" s="47">
        <v>7</v>
      </c>
      <c r="D424" s="29" t="s">
        <v>8</v>
      </c>
      <c r="E424" s="29"/>
      <c r="F424" s="111" t="s">
        <v>36</v>
      </c>
      <c r="G424" s="12">
        <v>0</v>
      </c>
      <c r="H424" s="12">
        <v>0</v>
      </c>
      <c r="I424" s="21">
        <f t="shared" si="21"/>
        <v>0</v>
      </c>
      <c r="J424" s="11">
        <v>3</v>
      </c>
      <c r="K424" s="13">
        <f t="shared" si="22"/>
        <v>0</v>
      </c>
      <c r="L424" s="50"/>
    </row>
    <row r="425" spans="1:16" s="4" customFormat="1" ht="45.75" thickBot="1">
      <c r="A425" s="32" t="s">
        <v>53</v>
      </c>
      <c r="B425" s="442"/>
      <c r="C425" s="54">
        <v>7</v>
      </c>
      <c r="D425" s="30" t="s">
        <v>16</v>
      </c>
      <c r="E425" s="30"/>
      <c r="F425" s="570" t="s">
        <v>43</v>
      </c>
      <c r="G425" s="14">
        <v>0</v>
      </c>
      <c r="H425" s="14">
        <v>0</v>
      </c>
      <c r="I425" s="22">
        <f t="shared" si="21"/>
        <v>0</v>
      </c>
      <c r="J425" s="15">
        <v>3</v>
      </c>
      <c r="K425" s="16">
        <f t="shared" si="22"/>
        <v>0</v>
      </c>
      <c r="L425" s="52"/>
    </row>
    <row r="426" spans="1:16" s="4" customFormat="1" ht="15.75" thickBot="1">
      <c r="A426" s="33" t="s">
        <v>52</v>
      </c>
      <c r="B426" s="443"/>
      <c r="C426" s="47">
        <v>1</v>
      </c>
      <c r="D426" s="42" t="s">
        <v>0</v>
      </c>
      <c r="E426" s="419"/>
      <c r="F426" s="573" t="s">
        <v>32</v>
      </c>
      <c r="G426" s="33">
        <v>2</v>
      </c>
      <c r="H426" s="43">
        <v>0</v>
      </c>
      <c r="I426" s="21">
        <f t="shared" si="21"/>
        <v>2</v>
      </c>
      <c r="J426" s="21">
        <v>10</v>
      </c>
      <c r="K426" s="44">
        <f t="shared" si="22"/>
        <v>0.2</v>
      </c>
      <c r="L426" s="83"/>
      <c r="M426" s="68" t="s">
        <v>47</v>
      </c>
      <c r="N426" s="68" t="s">
        <v>48</v>
      </c>
      <c r="O426" s="68"/>
      <c r="P426" s="68"/>
    </row>
    <row r="427" spans="1:16" s="4" customFormat="1" ht="75">
      <c r="A427" s="31" t="s">
        <v>52</v>
      </c>
      <c r="B427" s="442"/>
      <c r="C427" s="47">
        <v>1</v>
      </c>
      <c r="D427" s="29" t="s">
        <v>8</v>
      </c>
      <c r="E427" s="417"/>
      <c r="F427" s="363" t="s">
        <v>36</v>
      </c>
      <c r="G427" s="31">
        <v>2</v>
      </c>
      <c r="H427" s="12">
        <v>1</v>
      </c>
      <c r="I427" s="11">
        <f t="shared" si="21"/>
        <v>3</v>
      </c>
      <c r="J427" s="11">
        <v>10</v>
      </c>
      <c r="K427" s="13">
        <f t="shared" si="22"/>
        <v>0.3</v>
      </c>
      <c r="L427" s="50"/>
    </row>
    <row r="428" spans="1:16" s="4" customFormat="1" ht="45.75" thickBot="1">
      <c r="A428" s="32" t="s">
        <v>52</v>
      </c>
      <c r="B428" s="442"/>
      <c r="C428" s="54">
        <v>1</v>
      </c>
      <c r="D428" s="30" t="s">
        <v>16</v>
      </c>
      <c r="E428" s="418"/>
      <c r="F428" s="572" t="s">
        <v>43</v>
      </c>
      <c r="G428" s="32"/>
      <c r="H428" s="14"/>
      <c r="I428" s="15">
        <f t="shared" si="21"/>
        <v>0</v>
      </c>
      <c r="J428" s="15">
        <v>10</v>
      </c>
      <c r="K428" s="16">
        <f t="shared" si="22"/>
        <v>0</v>
      </c>
      <c r="L428" s="52"/>
    </row>
    <row r="429" spans="1:16" s="4" customFormat="1" ht="15.75" thickBot="1">
      <c r="A429" s="31" t="s">
        <v>52</v>
      </c>
      <c r="B429" s="443"/>
      <c r="C429" s="53">
        <v>2</v>
      </c>
      <c r="D429" s="28" t="s">
        <v>0</v>
      </c>
      <c r="E429" s="416"/>
      <c r="F429" s="571" t="s">
        <v>32</v>
      </c>
      <c r="G429" s="48">
        <v>0</v>
      </c>
      <c r="H429" s="9">
        <v>7</v>
      </c>
      <c r="I429" s="11">
        <f t="shared" si="21"/>
        <v>7</v>
      </c>
      <c r="J429" s="8">
        <v>19</v>
      </c>
      <c r="K429" s="10">
        <f t="shared" si="22"/>
        <v>0.36842105263157893</v>
      </c>
      <c r="L429" s="49"/>
      <c r="M429" s="68" t="s">
        <v>47</v>
      </c>
      <c r="N429" s="68" t="s">
        <v>48</v>
      </c>
      <c r="O429" s="68"/>
      <c r="P429" s="68"/>
    </row>
    <row r="430" spans="1:16" s="4" customFormat="1" ht="75">
      <c r="A430" s="31" t="s">
        <v>52</v>
      </c>
      <c r="B430" s="442"/>
      <c r="C430" s="47">
        <v>2</v>
      </c>
      <c r="D430" s="29" t="s">
        <v>8</v>
      </c>
      <c r="E430" s="417"/>
      <c r="F430" s="363" t="s">
        <v>36</v>
      </c>
      <c r="G430" s="31">
        <v>1</v>
      </c>
      <c r="H430" s="12">
        <v>1</v>
      </c>
      <c r="I430" s="11">
        <f t="shared" si="21"/>
        <v>2</v>
      </c>
      <c r="J430" s="11">
        <v>19</v>
      </c>
      <c r="K430" s="13">
        <f t="shared" si="22"/>
        <v>0.10526315789473684</v>
      </c>
      <c r="L430" s="50"/>
    </row>
    <row r="431" spans="1:16" s="4" customFormat="1" ht="45.75" thickBot="1">
      <c r="A431" s="32" t="s">
        <v>52</v>
      </c>
      <c r="B431" s="442"/>
      <c r="C431" s="54">
        <v>2</v>
      </c>
      <c r="D431" s="30" t="s">
        <v>16</v>
      </c>
      <c r="E431" s="418"/>
      <c r="F431" s="572" t="s">
        <v>43</v>
      </c>
      <c r="G431" s="32">
        <v>2</v>
      </c>
      <c r="H431" s="14">
        <v>7</v>
      </c>
      <c r="I431" s="15">
        <f t="shared" si="21"/>
        <v>9</v>
      </c>
      <c r="J431" s="15">
        <v>19</v>
      </c>
      <c r="K431" s="16">
        <f t="shared" si="22"/>
        <v>0.47368421052631576</v>
      </c>
      <c r="L431" s="52"/>
    </row>
    <row r="432" spans="1:16" s="4" customFormat="1" ht="15.75" thickBot="1">
      <c r="A432" s="31" t="s">
        <v>52</v>
      </c>
      <c r="B432" s="443"/>
      <c r="C432" s="53">
        <v>3</v>
      </c>
      <c r="D432" s="28" t="s">
        <v>0</v>
      </c>
      <c r="E432" s="416"/>
      <c r="F432" s="571" t="s">
        <v>32</v>
      </c>
      <c r="G432" s="48">
        <v>0</v>
      </c>
      <c r="H432" s="9">
        <v>3</v>
      </c>
      <c r="I432" s="11">
        <f t="shared" si="21"/>
        <v>3</v>
      </c>
      <c r="J432" s="8">
        <v>20</v>
      </c>
      <c r="K432" s="10">
        <f t="shared" si="22"/>
        <v>0.15</v>
      </c>
      <c r="L432" s="49"/>
      <c r="M432" s="68" t="s">
        <v>47</v>
      </c>
      <c r="N432" s="68" t="s">
        <v>48</v>
      </c>
      <c r="O432" s="68"/>
      <c r="P432" s="68"/>
    </row>
    <row r="433" spans="1:16" s="4" customFormat="1" ht="75">
      <c r="A433" s="31" t="s">
        <v>52</v>
      </c>
      <c r="B433" s="442"/>
      <c r="C433" s="47">
        <v>3</v>
      </c>
      <c r="D433" s="29" t="s">
        <v>8</v>
      </c>
      <c r="E433" s="417"/>
      <c r="F433" s="363" t="s">
        <v>36</v>
      </c>
      <c r="G433" s="31">
        <v>0</v>
      </c>
      <c r="H433" s="12">
        <v>1</v>
      </c>
      <c r="I433" s="11">
        <f t="shared" si="21"/>
        <v>1</v>
      </c>
      <c r="J433" s="11">
        <v>20</v>
      </c>
      <c r="K433" s="13">
        <f t="shared" si="22"/>
        <v>0.05</v>
      </c>
      <c r="L433" s="50"/>
    </row>
    <row r="434" spans="1:16" s="4" customFormat="1" ht="45.75" thickBot="1">
      <c r="A434" s="32" t="s">
        <v>52</v>
      </c>
      <c r="B434" s="442"/>
      <c r="C434" s="54">
        <v>3</v>
      </c>
      <c r="D434" s="30" t="s">
        <v>16</v>
      </c>
      <c r="E434" s="418"/>
      <c r="F434" s="572" t="s">
        <v>43</v>
      </c>
      <c r="G434" s="32">
        <v>2</v>
      </c>
      <c r="H434" s="14">
        <v>4</v>
      </c>
      <c r="I434" s="15">
        <f t="shared" si="21"/>
        <v>6</v>
      </c>
      <c r="J434" s="15">
        <v>20</v>
      </c>
      <c r="K434" s="16">
        <f t="shared" si="22"/>
        <v>0.3</v>
      </c>
      <c r="L434" s="52"/>
    </row>
    <row r="435" spans="1:16" s="4" customFormat="1" ht="15.75" thickBot="1">
      <c r="A435" s="31" t="s">
        <v>52</v>
      </c>
      <c r="B435" s="443"/>
      <c r="C435" s="53">
        <v>4</v>
      </c>
      <c r="D435" s="28" t="s">
        <v>0</v>
      </c>
      <c r="E435" s="416"/>
      <c r="F435" s="571" t="s">
        <v>32</v>
      </c>
      <c r="G435" s="48">
        <v>0</v>
      </c>
      <c r="H435" s="9">
        <v>2</v>
      </c>
      <c r="I435" s="11">
        <f t="shared" si="21"/>
        <v>2</v>
      </c>
      <c r="J435" s="8">
        <v>20</v>
      </c>
      <c r="K435" s="10">
        <f t="shared" si="22"/>
        <v>0.1</v>
      </c>
      <c r="L435" s="49"/>
      <c r="M435" s="68" t="s">
        <v>47</v>
      </c>
      <c r="N435" s="68" t="s">
        <v>48</v>
      </c>
      <c r="O435" s="68"/>
      <c r="P435" s="68"/>
    </row>
    <row r="436" spans="1:16" s="4" customFormat="1" ht="75">
      <c r="A436" s="31" t="s">
        <v>52</v>
      </c>
      <c r="B436" s="442"/>
      <c r="C436" s="47">
        <v>4</v>
      </c>
      <c r="D436" s="29" t="s">
        <v>8</v>
      </c>
      <c r="E436" s="417"/>
      <c r="F436" s="363" t="s">
        <v>36</v>
      </c>
      <c r="G436" s="31">
        <v>0</v>
      </c>
      <c r="H436" s="12">
        <v>0</v>
      </c>
      <c r="I436" s="11">
        <f t="shared" si="21"/>
        <v>0</v>
      </c>
      <c r="J436" s="11">
        <v>20</v>
      </c>
      <c r="K436" s="13">
        <f t="shared" si="22"/>
        <v>0</v>
      </c>
      <c r="L436" s="50"/>
    </row>
    <row r="437" spans="1:16" s="4" customFormat="1" ht="45.75" thickBot="1">
      <c r="A437" s="32" t="s">
        <v>52</v>
      </c>
      <c r="B437" s="442"/>
      <c r="C437" s="54">
        <v>4</v>
      </c>
      <c r="D437" s="30" t="s">
        <v>16</v>
      </c>
      <c r="E437" s="418"/>
      <c r="F437" s="572" t="s">
        <v>43</v>
      </c>
      <c r="G437" s="32">
        <v>0</v>
      </c>
      <c r="H437" s="14">
        <v>3</v>
      </c>
      <c r="I437" s="15">
        <f t="shared" si="21"/>
        <v>3</v>
      </c>
      <c r="J437" s="15">
        <v>20</v>
      </c>
      <c r="K437" s="16">
        <f t="shared" si="22"/>
        <v>0.15</v>
      </c>
      <c r="L437" s="52"/>
    </row>
    <row r="438" spans="1:16" s="4" customFormat="1" ht="15.75" thickBot="1">
      <c r="A438" s="31" t="s">
        <v>52</v>
      </c>
      <c r="B438" s="443"/>
      <c r="C438" s="53">
        <v>5</v>
      </c>
      <c r="D438" s="28" t="s">
        <v>0</v>
      </c>
      <c r="E438" s="28"/>
      <c r="F438" s="569" t="s">
        <v>32</v>
      </c>
      <c r="G438" s="9">
        <v>0</v>
      </c>
      <c r="H438" s="9">
        <v>0</v>
      </c>
      <c r="I438" s="8">
        <f t="shared" si="21"/>
        <v>0</v>
      </c>
      <c r="J438" s="8">
        <v>9</v>
      </c>
      <c r="K438" s="10">
        <f t="shared" si="22"/>
        <v>0</v>
      </c>
      <c r="L438" s="49"/>
      <c r="M438" s="68" t="s">
        <v>47</v>
      </c>
      <c r="N438" s="68" t="s">
        <v>48</v>
      </c>
      <c r="O438" s="68"/>
      <c r="P438" s="68"/>
    </row>
    <row r="439" spans="1:16" s="4" customFormat="1" ht="75">
      <c r="A439" s="31" t="s">
        <v>52</v>
      </c>
      <c r="B439" s="442"/>
      <c r="C439" s="47">
        <v>5</v>
      </c>
      <c r="D439" s="29" t="s">
        <v>8</v>
      </c>
      <c r="E439" s="29"/>
      <c r="F439" s="111" t="s">
        <v>36</v>
      </c>
      <c r="G439" s="12">
        <v>0</v>
      </c>
      <c r="H439" s="12">
        <v>0</v>
      </c>
      <c r="I439" s="21">
        <f t="shared" si="21"/>
        <v>0</v>
      </c>
      <c r="J439" s="11">
        <v>9</v>
      </c>
      <c r="K439" s="13">
        <f t="shared" si="22"/>
        <v>0</v>
      </c>
      <c r="L439" s="50"/>
    </row>
    <row r="440" spans="1:16" s="4" customFormat="1" ht="45.75" thickBot="1">
      <c r="A440" s="32" t="s">
        <v>52</v>
      </c>
      <c r="B440" s="442"/>
      <c r="C440" s="54">
        <v>5</v>
      </c>
      <c r="D440" s="30" t="s">
        <v>16</v>
      </c>
      <c r="E440" s="30"/>
      <c r="F440" s="570" t="s">
        <v>43</v>
      </c>
      <c r="G440" s="14">
        <v>0</v>
      </c>
      <c r="H440" s="14">
        <v>0</v>
      </c>
      <c r="I440" s="22">
        <f t="shared" si="21"/>
        <v>0</v>
      </c>
      <c r="J440" s="15">
        <v>9</v>
      </c>
      <c r="K440" s="16">
        <f t="shared" si="22"/>
        <v>0</v>
      </c>
      <c r="L440" s="52"/>
    </row>
    <row r="441" spans="1:16" s="4" customFormat="1" ht="15.75" thickBot="1">
      <c r="A441" s="31" t="s">
        <v>52</v>
      </c>
      <c r="B441" s="443"/>
      <c r="C441" s="53">
        <v>6</v>
      </c>
      <c r="D441" s="28" t="s">
        <v>0</v>
      </c>
      <c r="E441" s="28"/>
      <c r="F441" s="569" t="s">
        <v>32</v>
      </c>
      <c r="G441" s="9">
        <v>2</v>
      </c>
      <c r="H441" s="9">
        <v>3</v>
      </c>
      <c r="I441" s="8">
        <f t="shared" si="21"/>
        <v>5</v>
      </c>
      <c r="J441" s="8">
        <v>31</v>
      </c>
      <c r="K441" s="10">
        <f t="shared" si="22"/>
        <v>0.16129032258064516</v>
      </c>
      <c r="L441" s="49"/>
      <c r="M441" s="68" t="s">
        <v>47</v>
      </c>
      <c r="N441" s="68" t="s">
        <v>48</v>
      </c>
      <c r="O441" s="68"/>
      <c r="P441" s="68"/>
    </row>
    <row r="442" spans="1:16" s="4" customFormat="1" ht="75">
      <c r="A442" s="31" t="s">
        <v>52</v>
      </c>
      <c r="B442" s="442"/>
      <c r="C442" s="47">
        <v>6</v>
      </c>
      <c r="D442" s="29" t="s">
        <v>8</v>
      </c>
      <c r="E442" s="29"/>
      <c r="F442" s="111" t="s">
        <v>36</v>
      </c>
      <c r="G442" s="12">
        <v>0</v>
      </c>
      <c r="H442" s="12">
        <v>0</v>
      </c>
      <c r="I442" s="21">
        <f t="shared" si="21"/>
        <v>0</v>
      </c>
      <c r="J442" s="11">
        <v>31</v>
      </c>
      <c r="K442" s="13">
        <f t="shared" si="22"/>
        <v>0</v>
      </c>
      <c r="L442" s="50"/>
    </row>
    <row r="443" spans="1:16" s="4" customFormat="1" ht="45.75" thickBot="1">
      <c r="A443" s="32" t="s">
        <v>52</v>
      </c>
      <c r="B443" s="442"/>
      <c r="C443" s="54">
        <v>6</v>
      </c>
      <c r="D443" s="30" t="s">
        <v>16</v>
      </c>
      <c r="E443" s="30"/>
      <c r="F443" s="570" t="s">
        <v>43</v>
      </c>
      <c r="G443" s="14">
        <v>1</v>
      </c>
      <c r="H443" s="14">
        <v>5</v>
      </c>
      <c r="I443" s="22">
        <f t="shared" si="21"/>
        <v>6</v>
      </c>
      <c r="J443" s="15">
        <v>31</v>
      </c>
      <c r="K443" s="16">
        <f t="shared" si="22"/>
        <v>0.19354838709677419</v>
      </c>
      <c r="L443" s="52"/>
    </row>
    <row r="444" spans="1:16" s="4" customFormat="1" ht="15.75" thickBot="1">
      <c r="A444" s="48" t="s">
        <v>50</v>
      </c>
      <c r="B444" s="443"/>
      <c r="C444" s="60">
        <v>1</v>
      </c>
      <c r="D444" s="60" t="s">
        <v>0</v>
      </c>
      <c r="E444" s="60"/>
      <c r="F444" s="569" t="s">
        <v>32</v>
      </c>
      <c r="G444" s="9">
        <v>0</v>
      </c>
      <c r="H444" s="9">
        <v>2</v>
      </c>
      <c r="I444" s="8">
        <f t="shared" si="21"/>
        <v>2</v>
      </c>
      <c r="J444" s="8">
        <v>22</v>
      </c>
      <c r="K444" s="10">
        <f t="shared" si="22"/>
        <v>9.0909090909090912E-2</v>
      </c>
      <c r="L444" s="49"/>
      <c r="M444" s="68" t="s">
        <v>47</v>
      </c>
      <c r="N444" s="68" t="s">
        <v>48</v>
      </c>
      <c r="O444" s="68"/>
      <c r="P444" s="68"/>
    </row>
    <row r="445" spans="1:16" s="4" customFormat="1" ht="75">
      <c r="A445" s="31" t="s">
        <v>50</v>
      </c>
      <c r="B445" s="339"/>
      <c r="C445" s="58">
        <v>1</v>
      </c>
      <c r="D445" s="58" t="s">
        <v>8</v>
      </c>
      <c r="E445" s="58"/>
      <c r="F445" s="111" t="s">
        <v>36</v>
      </c>
      <c r="G445" s="12">
        <v>0</v>
      </c>
      <c r="H445" s="12">
        <v>0</v>
      </c>
      <c r="I445" s="11">
        <f t="shared" si="21"/>
        <v>0</v>
      </c>
      <c r="J445" s="11">
        <v>22</v>
      </c>
      <c r="K445" s="13">
        <f t="shared" si="22"/>
        <v>0</v>
      </c>
      <c r="L445" s="50"/>
    </row>
    <row r="446" spans="1:16" s="4" customFormat="1" ht="45.75" thickBot="1">
      <c r="A446" s="90" t="s">
        <v>50</v>
      </c>
      <c r="B446" s="340"/>
      <c r="C446" s="96">
        <v>1</v>
      </c>
      <c r="D446" s="96" t="s">
        <v>16</v>
      </c>
      <c r="E446" s="96"/>
      <c r="F446" s="574" t="s">
        <v>43</v>
      </c>
      <c r="G446" s="55">
        <v>0</v>
      </c>
      <c r="H446" s="55">
        <v>0</v>
      </c>
      <c r="I446" s="56">
        <f t="shared" si="21"/>
        <v>0</v>
      </c>
      <c r="J446" s="56">
        <v>22</v>
      </c>
      <c r="K446" s="57">
        <f t="shared" si="22"/>
        <v>0</v>
      </c>
      <c r="L446" s="98"/>
    </row>
    <row r="447" spans="1:16" s="4" customFormat="1" ht="15.75" thickBot="1">
      <c r="A447" s="48" t="s">
        <v>50</v>
      </c>
      <c r="B447" s="435"/>
      <c r="C447" s="60">
        <v>2</v>
      </c>
      <c r="D447" s="60" t="s">
        <v>0</v>
      </c>
      <c r="E447" s="60"/>
      <c r="F447" s="569" t="s">
        <v>32</v>
      </c>
      <c r="G447" s="9">
        <v>0</v>
      </c>
      <c r="H447" s="9">
        <v>4</v>
      </c>
      <c r="I447" s="8">
        <f t="shared" si="21"/>
        <v>4</v>
      </c>
      <c r="J447" s="8">
        <v>10</v>
      </c>
      <c r="K447" s="10">
        <f t="shared" si="22"/>
        <v>0.4</v>
      </c>
      <c r="L447" s="49"/>
      <c r="M447" s="68" t="s">
        <v>47</v>
      </c>
      <c r="N447" s="68" t="s">
        <v>48</v>
      </c>
      <c r="O447" s="68"/>
      <c r="P447" s="68"/>
    </row>
    <row r="448" spans="1:16" s="4" customFormat="1" ht="75">
      <c r="A448" s="31" t="s">
        <v>50</v>
      </c>
      <c r="B448" s="339"/>
      <c r="C448" s="58">
        <v>2</v>
      </c>
      <c r="D448" s="58" t="s">
        <v>8</v>
      </c>
      <c r="E448" s="58"/>
      <c r="F448" s="111" t="s">
        <v>36</v>
      </c>
      <c r="G448" s="12">
        <v>0</v>
      </c>
      <c r="H448" s="12">
        <v>0</v>
      </c>
      <c r="I448" s="11">
        <f t="shared" si="21"/>
        <v>0</v>
      </c>
      <c r="J448" s="11">
        <v>10</v>
      </c>
      <c r="K448" s="13">
        <f t="shared" si="22"/>
        <v>0</v>
      </c>
      <c r="L448" s="50"/>
    </row>
    <row r="449" spans="1:16" s="4" customFormat="1" ht="45.75" thickBot="1">
      <c r="A449" s="32" t="s">
        <v>50</v>
      </c>
      <c r="B449" s="340"/>
      <c r="C449" s="62">
        <v>2</v>
      </c>
      <c r="D449" s="62" t="s">
        <v>16</v>
      </c>
      <c r="E449" s="62"/>
      <c r="F449" s="570" t="s">
        <v>43</v>
      </c>
      <c r="G449" s="14">
        <v>2</v>
      </c>
      <c r="H449" s="14">
        <v>1</v>
      </c>
      <c r="I449" s="15">
        <f t="shared" si="21"/>
        <v>3</v>
      </c>
      <c r="J449" s="15">
        <v>10</v>
      </c>
      <c r="K449" s="16">
        <f t="shared" si="22"/>
        <v>0.3</v>
      </c>
      <c r="L449" s="52"/>
    </row>
    <row r="450" spans="1:16" s="4" customFormat="1" ht="15.75" thickBot="1">
      <c r="A450" s="33" t="s">
        <v>50</v>
      </c>
      <c r="B450" s="341"/>
      <c r="C450" s="88">
        <v>3</v>
      </c>
      <c r="D450" s="88" t="s">
        <v>0</v>
      </c>
      <c r="E450" s="88"/>
      <c r="F450" s="444" t="s">
        <v>32</v>
      </c>
      <c r="G450" s="43">
        <v>0</v>
      </c>
      <c r="H450" s="43">
        <v>3</v>
      </c>
      <c r="I450" s="21">
        <f t="shared" si="21"/>
        <v>3</v>
      </c>
      <c r="J450" s="21">
        <v>18</v>
      </c>
      <c r="K450" s="44">
        <f t="shared" si="22"/>
        <v>0.16666666666666666</v>
      </c>
      <c r="L450" s="83"/>
      <c r="M450" s="68" t="s">
        <v>47</v>
      </c>
      <c r="N450" s="68" t="s">
        <v>48</v>
      </c>
      <c r="O450" s="68"/>
      <c r="P450" s="68"/>
    </row>
    <row r="451" spans="1:16" s="4" customFormat="1" ht="75">
      <c r="A451" s="31" t="s">
        <v>50</v>
      </c>
      <c r="B451" s="342"/>
      <c r="C451" s="58">
        <v>3</v>
      </c>
      <c r="D451" s="58" t="s">
        <v>8</v>
      </c>
      <c r="E451" s="58"/>
      <c r="F451" s="111" t="s">
        <v>36</v>
      </c>
      <c r="G451" s="12">
        <v>2</v>
      </c>
      <c r="H451" s="12">
        <v>1</v>
      </c>
      <c r="I451" s="11">
        <f t="shared" si="21"/>
        <v>3</v>
      </c>
      <c r="J451" s="11">
        <v>18</v>
      </c>
      <c r="K451" s="13">
        <f t="shared" si="22"/>
        <v>0.16666666666666666</v>
      </c>
      <c r="L451" s="50"/>
    </row>
    <row r="452" spans="1:16" s="4" customFormat="1" ht="45.75" thickBot="1">
      <c r="A452" s="90" t="s">
        <v>50</v>
      </c>
      <c r="B452" s="340"/>
      <c r="C452" s="96">
        <v>3</v>
      </c>
      <c r="D452" s="96" t="s">
        <v>16</v>
      </c>
      <c r="E452" s="96"/>
      <c r="F452" s="574" t="s">
        <v>43</v>
      </c>
      <c r="G452" s="55">
        <v>1</v>
      </c>
      <c r="H452" s="55">
        <v>4</v>
      </c>
      <c r="I452" s="56">
        <f t="shared" si="21"/>
        <v>5</v>
      </c>
      <c r="J452" s="56">
        <v>18</v>
      </c>
      <c r="K452" s="57">
        <f t="shared" si="22"/>
        <v>0.27777777777777779</v>
      </c>
      <c r="L452" s="98"/>
    </row>
    <row r="453" spans="1:16" s="4" customFormat="1" ht="15.75" thickBot="1">
      <c r="A453" s="48" t="s">
        <v>50</v>
      </c>
      <c r="B453" s="435"/>
      <c r="C453" s="60">
        <v>4</v>
      </c>
      <c r="D453" s="60" t="s">
        <v>0</v>
      </c>
      <c r="E453" s="60"/>
      <c r="F453" s="569" t="s">
        <v>32</v>
      </c>
      <c r="G453" s="9">
        <v>1</v>
      </c>
      <c r="H453" s="9">
        <v>0</v>
      </c>
      <c r="I453" s="8">
        <f t="shared" si="21"/>
        <v>1</v>
      </c>
      <c r="J453" s="8">
        <v>9</v>
      </c>
      <c r="K453" s="10">
        <f t="shared" si="22"/>
        <v>0.1111111111111111</v>
      </c>
      <c r="L453" s="49"/>
      <c r="M453" s="68" t="s">
        <v>47</v>
      </c>
      <c r="N453" s="68" t="s">
        <v>48</v>
      </c>
      <c r="O453" s="68"/>
      <c r="P453" s="68"/>
    </row>
    <row r="454" spans="1:16" s="4" customFormat="1" ht="75">
      <c r="A454" s="31" t="s">
        <v>50</v>
      </c>
      <c r="B454" s="339"/>
      <c r="C454" s="58">
        <v>4</v>
      </c>
      <c r="D454" s="58" t="s">
        <v>8</v>
      </c>
      <c r="E454" s="58"/>
      <c r="F454" s="111" t="s">
        <v>36</v>
      </c>
      <c r="G454" s="12">
        <v>0</v>
      </c>
      <c r="H454" s="12">
        <v>1</v>
      </c>
      <c r="I454" s="11">
        <f t="shared" si="21"/>
        <v>1</v>
      </c>
      <c r="J454" s="11">
        <v>9</v>
      </c>
      <c r="K454" s="13">
        <f t="shared" si="22"/>
        <v>0.1111111111111111</v>
      </c>
      <c r="L454" s="50"/>
    </row>
    <row r="455" spans="1:16" s="4" customFormat="1" ht="45.75" thickBot="1">
      <c r="A455" s="32" t="s">
        <v>50</v>
      </c>
      <c r="B455" s="340"/>
      <c r="C455" s="62">
        <v>4</v>
      </c>
      <c r="D455" s="62" t="s">
        <v>16</v>
      </c>
      <c r="E455" s="62"/>
      <c r="F455" s="570" t="s">
        <v>43</v>
      </c>
      <c r="G455" s="14">
        <v>0</v>
      </c>
      <c r="H455" s="14">
        <v>1</v>
      </c>
      <c r="I455" s="15">
        <f t="shared" si="21"/>
        <v>1</v>
      </c>
      <c r="J455" s="15">
        <v>9</v>
      </c>
      <c r="K455" s="16">
        <f t="shared" si="22"/>
        <v>0.1111111111111111</v>
      </c>
      <c r="L455" s="52"/>
    </row>
    <row r="456" spans="1:16" s="4" customFormat="1" ht="15.75" thickBot="1">
      <c r="A456" s="33" t="s">
        <v>50</v>
      </c>
      <c r="B456" s="341"/>
      <c r="C456" s="88">
        <v>5</v>
      </c>
      <c r="D456" s="88" t="s">
        <v>0</v>
      </c>
      <c r="E456" s="88"/>
      <c r="F456" s="444" t="s">
        <v>32</v>
      </c>
      <c r="G456" s="43">
        <v>0</v>
      </c>
      <c r="H456" s="43">
        <v>2</v>
      </c>
      <c r="I456" s="21">
        <f t="shared" si="21"/>
        <v>2</v>
      </c>
      <c r="J456" s="21">
        <v>8</v>
      </c>
      <c r="K456" s="44">
        <f t="shared" si="22"/>
        <v>0.25</v>
      </c>
      <c r="L456" s="83"/>
      <c r="M456" s="68" t="s">
        <v>47</v>
      </c>
      <c r="N456" s="68" t="s">
        <v>48</v>
      </c>
      <c r="O456" s="68"/>
      <c r="P456" s="68"/>
    </row>
    <row r="457" spans="1:16" s="4" customFormat="1" ht="75">
      <c r="A457" s="31" t="s">
        <v>50</v>
      </c>
      <c r="B457" s="342"/>
      <c r="C457" s="58">
        <v>5</v>
      </c>
      <c r="D457" s="58" t="s">
        <v>8</v>
      </c>
      <c r="E457" s="58"/>
      <c r="F457" s="111" t="s">
        <v>36</v>
      </c>
      <c r="G457" s="12">
        <v>0</v>
      </c>
      <c r="H457" s="12">
        <v>0</v>
      </c>
      <c r="I457" s="11">
        <f t="shared" si="21"/>
        <v>0</v>
      </c>
      <c r="J457" s="11">
        <v>8</v>
      </c>
      <c r="K457" s="13">
        <f t="shared" si="22"/>
        <v>0</v>
      </c>
      <c r="L457" s="50"/>
    </row>
    <row r="458" spans="1:16" s="4" customFormat="1" ht="45.75" thickBot="1">
      <c r="A458" s="90" t="s">
        <v>50</v>
      </c>
      <c r="B458" s="340"/>
      <c r="C458" s="96">
        <v>5</v>
      </c>
      <c r="D458" s="96" t="s">
        <v>16</v>
      </c>
      <c r="E458" s="96"/>
      <c r="F458" s="574" t="s">
        <v>43</v>
      </c>
      <c r="G458" s="55">
        <v>0</v>
      </c>
      <c r="H458" s="55">
        <v>1</v>
      </c>
      <c r="I458" s="56">
        <f t="shared" si="21"/>
        <v>1</v>
      </c>
      <c r="J458" s="56">
        <v>8</v>
      </c>
      <c r="K458" s="57">
        <f t="shared" si="22"/>
        <v>0.125</v>
      </c>
      <c r="L458" s="98"/>
    </row>
    <row r="459" spans="1:16" s="4" customFormat="1" ht="15.75" thickBot="1">
      <c r="A459" s="48" t="s">
        <v>50</v>
      </c>
      <c r="B459" s="435"/>
      <c r="C459" s="60">
        <v>6</v>
      </c>
      <c r="D459" s="60" t="s">
        <v>0</v>
      </c>
      <c r="E459" s="60"/>
      <c r="F459" s="569" t="s">
        <v>32</v>
      </c>
      <c r="G459" s="9">
        <v>0</v>
      </c>
      <c r="H459" s="9">
        <v>2</v>
      </c>
      <c r="I459" s="8">
        <f t="shared" si="21"/>
        <v>2</v>
      </c>
      <c r="J459" s="8">
        <v>8</v>
      </c>
      <c r="K459" s="10">
        <f t="shared" si="22"/>
        <v>0.25</v>
      </c>
      <c r="L459" s="49"/>
      <c r="M459" s="68" t="s">
        <v>47</v>
      </c>
      <c r="N459" s="68" t="s">
        <v>48</v>
      </c>
      <c r="O459" s="68"/>
      <c r="P459" s="68"/>
    </row>
    <row r="460" spans="1:16" s="4" customFormat="1" ht="75">
      <c r="A460" s="31" t="s">
        <v>50</v>
      </c>
      <c r="B460" s="339"/>
      <c r="C460" s="58">
        <v>6</v>
      </c>
      <c r="D460" s="58" t="s">
        <v>8</v>
      </c>
      <c r="E460" s="58"/>
      <c r="F460" s="111" t="s">
        <v>36</v>
      </c>
      <c r="G460" s="12">
        <v>0</v>
      </c>
      <c r="H460" s="12">
        <v>0</v>
      </c>
      <c r="I460" s="11">
        <f t="shared" si="21"/>
        <v>0</v>
      </c>
      <c r="J460" s="11">
        <v>8</v>
      </c>
      <c r="K460" s="13">
        <f t="shared" si="22"/>
        <v>0</v>
      </c>
      <c r="L460" s="50"/>
    </row>
    <row r="461" spans="1:16" s="4" customFormat="1" ht="45.75" thickBot="1">
      <c r="A461" s="32" t="s">
        <v>50</v>
      </c>
      <c r="B461" s="340"/>
      <c r="C461" s="62">
        <v>6</v>
      </c>
      <c r="D461" s="62" t="s">
        <v>16</v>
      </c>
      <c r="E461" s="62"/>
      <c r="F461" s="570" t="s">
        <v>43</v>
      </c>
      <c r="G461" s="14">
        <v>1</v>
      </c>
      <c r="H461" s="14">
        <v>2</v>
      </c>
      <c r="I461" s="15">
        <f t="shared" si="21"/>
        <v>3</v>
      </c>
      <c r="J461" s="15">
        <v>8</v>
      </c>
      <c r="K461" s="16">
        <f t="shared" si="22"/>
        <v>0.375</v>
      </c>
      <c r="L461" s="52"/>
    </row>
    <row r="462" spans="1:16" s="4" customFormat="1" ht="15.75" thickBot="1">
      <c r="A462" s="33" t="s">
        <v>50</v>
      </c>
      <c r="B462" s="341"/>
      <c r="C462" s="88">
        <v>7</v>
      </c>
      <c r="D462" s="88" t="s">
        <v>0</v>
      </c>
      <c r="E462" s="88"/>
      <c r="F462" s="444" t="s">
        <v>32</v>
      </c>
      <c r="G462" s="43">
        <v>0</v>
      </c>
      <c r="H462" s="43">
        <v>1</v>
      </c>
      <c r="I462" s="21">
        <f t="shared" si="21"/>
        <v>1</v>
      </c>
      <c r="J462" s="21">
        <v>8</v>
      </c>
      <c r="K462" s="44">
        <f t="shared" si="22"/>
        <v>0.125</v>
      </c>
      <c r="L462" s="83"/>
    </row>
    <row r="463" spans="1:16" s="4" customFormat="1" ht="75">
      <c r="A463" s="31" t="s">
        <v>50</v>
      </c>
      <c r="B463" s="342"/>
      <c r="C463" s="58">
        <v>7</v>
      </c>
      <c r="D463" s="58" t="s">
        <v>8</v>
      </c>
      <c r="E463" s="58"/>
      <c r="F463" s="111" t="s">
        <v>36</v>
      </c>
      <c r="G463" s="12">
        <v>0</v>
      </c>
      <c r="H463" s="12">
        <v>0</v>
      </c>
      <c r="I463" s="11">
        <f t="shared" si="21"/>
        <v>0</v>
      </c>
      <c r="J463" s="11">
        <v>8</v>
      </c>
      <c r="K463" s="13">
        <f t="shared" si="22"/>
        <v>0</v>
      </c>
      <c r="L463" s="50"/>
    </row>
    <row r="464" spans="1:16" s="4" customFormat="1" ht="45.75" thickBot="1">
      <c r="A464" s="32" t="s">
        <v>50</v>
      </c>
      <c r="B464" s="340"/>
      <c r="C464" s="62">
        <v>7</v>
      </c>
      <c r="D464" s="62" t="s">
        <v>16</v>
      </c>
      <c r="E464" s="62"/>
      <c r="F464" s="570" t="s">
        <v>43</v>
      </c>
      <c r="G464" s="14">
        <v>0</v>
      </c>
      <c r="H464" s="14">
        <v>1</v>
      </c>
      <c r="I464" s="15">
        <f t="shared" si="21"/>
        <v>1</v>
      </c>
      <c r="J464" s="15">
        <v>8</v>
      </c>
      <c r="K464" s="16">
        <f t="shared" si="22"/>
        <v>0.125</v>
      </c>
      <c r="L464" s="52"/>
    </row>
    <row r="465" spans="1:16" s="4" customFormat="1" ht="15.75" thickBot="1">
      <c r="A465" s="48" t="s">
        <v>25</v>
      </c>
      <c r="B465" s="341"/>
      <c r="C465" s="53">
        <v>1</v>
      </c>
      <c r="D465" s="28" t="s">
        <v>0</v>
      </c>
      <c r="E465" s="416"/>
      <c r="F465" s="571" t="s">
        <v>32</v>
      </c>
      <c r="G465" s="48">
        <v>0</v>
      </c>
      <c r="H465" s="9">
        <v>8</v>
      </c>
      <c r="I465" s="11">
        <f t="shared" si="21"/>
        <v>8</v>
      </c>
      <c r="J465" s="8">
        <v>33</v>
      </c>
      <c r="K465" s="10">
        <f t="shared" si="22"/>
        <v>0.24242424242424243</v>
      </c>
      <c r="L465" s="49"/>
      <c r="M465" s="68" t="s">
        <v>47</v>
      </c>
      <c r="N465" s="68" t="s">
        <v>48</v>
      </c>
      <c r="O465" s="68"/>
      <c r="P465" s="68"/>
    </row>
    <row r="466" spans="1:16" s="4" customFormat="1" ht="75">
      <c r="A466" s="33" t="s">
        <v>25</v>
      </c>
      <c r="B466" s="436"/>
      <c r="C466" s="47">
        <v>1</v>
      </c>
      <c r="D466" s="29" t="s">
        <v>8</v>
      </c>
      <c r="E466" s="417"/>
      <c r="F466" s="363" t="s">
        <v>36</v>
      </c>
      <c r="G466" s="31">
        <v>1</v>
      </c>
      <c r="H466" s="12">
        <v>2</v>
      </c>
      <c r="I466" s="11">
        <f t="shared" ref="I466:I485" si="23">SUM(G466:H466)</f>
        <v>3</v>
      </c>
      <c r="J466" s="11">
        <v>33</v>
      </c>
      <c r="K466" s="13">
        <f t="shared" ref="K466:K485" si="24">I466/J466</f>
        <v>9.0909090909090912E-2</v>
      </c>
      <c r="L466" s="50"/>
    </row>
    <row r="467" spans="1:16" s="4" customFormat="1" ht="45.75" thickBot="1">
      <c r="A467" s="51" t="s">
        <v>25</v>
      </c>
      <c r="B467" s="442"/>
      <c r="C467" s="54">
        <v>1</v>
      </c>
      <c r="D467" s="30" t="s">
        <v>16</v>
      </c>
      <c r="E467" s="418"/>
      <c r="F467" s="572" t="s">
        <v>43</v>
      </c>
      <c r="G467" s="32">
        <v>2</v>
      </c>
      <c r="H467" s="14">
        <v>6</v>
      </c>
      <c r="I467" s="15">
        <f t="shared" si="23"/>
        <v>8</v>
      </c>
      <c r="J467" s="15">
        <v>33</v>
      </c>
      <c r="K467" s="16">
        <f t="shared" si="24"/>
        <v>0.24242424242424243</v>
      </c>
      <c r="L467" s="52"/>
    </row>
    <row r="468" spans="1:16" s="4" customFormat="1" ht="15.75" thickBot="1">
      <c r="A468" s="48" t="s">
        <v>25</v>
      </c>
      <c r="B468" s="443"/>
      <c r="C468" s="53">
        <v>2</v>
      </c>
      <c r="D468" s="28" t="s">
        <v>0</v>
      </c>
      <c r="E468" s="416"/>
      <c r="F468" s="571" t="s">
        <v>32</v>
      </c>
      <c r="G468" s="48">
        <v>1</v>
      </c>
      <c r="H468" s="9">
        <v>3</v>
      </c>
      <c r="I468" s="11">
        <f t="shared" si="23"/>
        <v>4</v>
      </c>
      <c r="J468" s="8">
        <v>16</v>
      </c>
      <c r="K468" s="10">
        <f t="shared" si="24"/>
        <v>0.25</v>
      </c>
      <c r="L468" s="49"/>
      <c r="M468" s="68" t="s">
        <v>47</v>
      </c>
      <c r="N468" s="68" t="s">
        <v>48</v>
      </c>
      <c r="O468" s="68"/>
      <c r="P468" s="68"/>
    </row>
    <row r="469" spans="1:16" s="4" customFormat="1" ht="75">
      <c r="A469" s="33" t="s">
        <v>25</v>
      </c>
      <c r="B469" s="436"/>
      <c r="C469" s="47">
        <v>2</v>
      </c>
      <c r="D469" s="29" t="s">
        <v>8</v>
      </c>
      <c r="E469" s="417"/>
      <c r="F469" s="363" t="s">
        <v>36</v>
      </c>
      <c r="G469" s="31">
        <v>0</v>
      </c>
      <c r="H469" s="12">
        <v>0</v>
      </c>
      <c r="I469" s="11">
        <f t="shared" si="23"/>
        <v>0</v>
      </c>
      <c r="J469" s="11">
        <v>16</v>
      </c>
      <c r="K469" s="13">
        <f t="shared" si="24"/>
        <v>0</v>
      </c>
      <c r="L469" s="50"/>
    </row>
    <row r="470" spans="1:16" s="4" customFormat="1" ht="45.75" thickBot="1">
      <c r="A470" s="51" t="s">
        <v>25</v>
      </c>
      <c r="B470" s="442"/>
      <c r="C470" s="54">
        <v>2</v>
      </c>
      <c r="D470" s="30" t="s">
        <v>16</v>
      </c>
      <c r="E470" s="418"/>
      <c r="F470" s="572" t="s">
        <v>43</v>
      </c>
      <c r="G470" s="32">
        <v>0</v>
      </c>
      <c r="H470" s="14">
        <v>4</v>
      </c>
      <c r="I470" s="15">
        <f t="shared" si="23"/>
        <v>4</v>
      </c>
      <c r="J470" s="15">
        <v>16</v>
      </c>
      <c r="K470" s="16">
        <f t="shared" si="24"/>
        <v>0.25</v>
      </c>
      <c r="L470" s="52"/>
    </row>
    <row r="471" spans="1:16" s="4" customFormat="1" ht="15.75" thickBot="1">
      <c r="A471" s="48" t="s">
        <v>25</v>
      </c>
      <c r="B471" s="443"/>
      <c r="C471" s="53">
        <v>3</v>
      </c>
      <c r="D471" s="28" t="s">
        <v>0</v>
      </c>
      <c r="E471" s="416"/>
      <c r="F471" s="571" t="s">
        <v>32</v>
      </c>
      <c r="G471" s="48">
        <v>0</v>
      </c>
      <c r="H471" s="9">
        <v>5</v>
      </c>
      <c r="I471" s="11">
        <f t="shared" si="23"/>
        <v>5</v>
      </c>
      <c r="J471" s="8">
        <v>26</v>
      </c>
      <c r="K471" s="10">
        <f t="shared" si="24"/>
        <v>0.19230769230769232</v>
      </c>
      <c r="L471" s="49"/>
      <c r="M471" s="68" t="s">
        <v>47</v>
      </c>
      <c r="N471" s="68" t="s">
        <v>48</v>
      </c>
      <c r="O471" s="68"/>
      <c r="P471" s="68"/>
    </row>
    <row r="472" spans="1:16" s="4" customFormat="1" ht="75">
      <c r="A472" s="33" t="s">
        <v>25</v>
      </c>
      <c r="B472" s="436"/>
      <c r="C472" s="47">
        <v>3</v>
      </c>
      <c r="D472" s="29" t="s">
        <v>8</v>
      </c>
      <c r="E472" s="417"/>
      <c r="F472" s="363" t="s">
        <v>36</v>
      </c>
      <c r="G472" s="31">
        <v>0</v>
      </c>
      <c r="H472" s="12">
        <v>1</v>
      </c>
      <c r="I472" s="11">
        <f t="shared" si="23"/>
        <v>1</v>
      </c>
      <c r="J472" s="11">
        <v>26</v>
      </c>
      <c r="K472" s="13">
        <f t="shared" si="24"/>
        <v>3.8461538461538464E-2</v>
      </c>
      <c r="L472" s="50"/>
    </row>
    <row r="473" spans="1:16" s="4" customFormat="1" ht="45.75" thickBot="1">
      <c r="A473" s="51" t="s">
        <v>25</v>
      </c>
      <c r="B473" s="442"/>
      <c r="C473" s="54">
        <v>3</v>
      </c>
      <c r="D473" s="30" t="s">
        <v>16</v>
      </c>
      <c r="E473" s="418"/>
      <c r="F473" s="572" t="s">
        <v>43</v>
      </c>
      <c r="G473" s="32">
        <v>1</v>
      </c>
      <c r="H473" s="14">
        <v>3</v>
      </c>
      <c r="I473" s="15">
        <f t="shared" si="23"/>
        <v>4</v>
      </c>
      <c r="J473" s="15">
        <v>26</v>
      </c>
      <c r="K473" s="16">
        <f t="shared" si="24"/>
        <v>0.15384615384615385</v>
      </c>
      <c r="L473" s="52"/>
    </row>
    <row r="474" spans="1:16" s="4" customFormat="1" ht="15.75" thickBot="1">
      <c r="A474" s="48" t="s">
        <v>25</v>
      </c>
      <c r="B474" s="443"/>
      <c r="C474" s="53">
        <v>4</v>
      </c>
      <c r="D474" s="28" t="s">
        <v>0</v>
      </c>
      <c r="E474" s="416"/>
      <c r="F474" s="571" t="s">
        <v>32</v>
      </c>
      <c r="G474" s="48">
        <v>0</v>
      </c>
      <c r="H474" s="9">
        <v>4</v>
      </c>
      <c r="I474" s="11">
        <f t="shared" si="23"/>
        <v>4</v>
      </c>
      <c r="J474" s="8">
        <v>18</v>
      </c>
      <c r="K474" s="10">
        <f t="shared" si="24"/>
        <v>0.22222222222222221</v>
      </c>
      <c r="L474" s="49"/>
      <c r="M474" s="68" t="s">
        <v>47</v>
      </c>
      <c r="N474" s="68" t="s">
        <v>48</v>
      </c>
      <c r="O474" s="68"/>
      <c r="P474" s="68"/>
    </row>
    <row r="475" spans="1:16" s="4" customFormat="1" ht="75">
      <c r="A475" s="33" t="s">
        <v>25</v>
      </c>
      <c r="B475" s="436"/>
      <c r="C475" s="47">
        <v>4</v>
      </c>
      <c r="D475" s="29" t="s">
        <v>8</v>
      </c>
      <c r="E475" s="417"/>
      <c r="F475" s="363" t="s">
        <v>36</v>
      </c>
      <c r="G475" s="31">
        <v>0</v>
      </c>
      <c r="H475" s="12">
        <v>0</v>
      </c>
      <c r="I475" s="11">
        <f t="shared" si="23"/>
        <v>0</v>
      </c>
      <c r="J475" s="11">
        <v>18</v>
      </c>
      <c r="K475" s="13">
        <f t="shared" si="24"/>
        <v>0</v>
      </c>
      <c r="L475" s="50"/>
    </row>
    <row r="476" spans="1:16" s="4" customFormat="1" ht="45.75" thickBot="1">
      <c r="A476" s="51" t="s">
        <v>25</v>
      </c>
      <c r="B476" s="442"/>
      <c r="C476" s="54">
        <v>4</v>
      </c>
      <c r="D476" s="30" t="s">
        <v>16</v>
      </c>
      <c r="E476" s="418"/>
      <c r="F476" s="572" t="s">
        <v>43</v>
      </c>
      <c r="G476" s="32">
        <v>1</v>
      </c>
      <c r="H476" s="14">
        <v>3</v>
      </c>
      <c r="I476" s="15">
        <f t="shared" si="23"/>
        <v>4</v>
      </c>
      <c r="J476" s="15">
        <v>18</v>
      </c>
      <c r="K476" s="16">
        <f t="shared" si="24"/>
        <v>0.22222222222222221</v>
      </c>
      <c r="L476" s="52"/>
    </row>
    <row r="477" spans="1:16" s="4" customFormat="1" ht="15.75" thickBot="1">
      <c r="A477" s="48" t="s">
        <v>25</v>
      </c>
      <c r="B477" s="443"/>
      <c r="C477" s="53">
        <v>5</v>
      </c>
      <c r="D477" s="28" t="s">
        <v>0</v>
      </c>
      <c r="E477" s="28"/>
      <c r="F477" s="569" t="s">
        <v>32</v>
      </c>
      <c r="G477" s="43">
        <v>0</v>
      </c>
      <c r="H477" s="43">
        <v>4</v>
      </c>
      <c r="I477" s="21">
        <f t="shared" si="23"/>
        <v>4</v>
      </c>
      <c r="J477" s="21">
        <v>22</v>
      </c>
      <c r="K477" s="44">
        <f t="shared" si="24"/>
        <v>0.18181818181818182</v>
      </c>
      <c r="L477" s="83"/>
      <c r="M477" s="68" t="s">
        <v>47</v>
      </c>
      <c r="N477" s="68" t="s">
        <v>48</v>
      </c>
      <c r="O477" s="68"/>
      <c r="P477" s="68"/>
    </row>
    <row r="478" spans="1:16" s="4" customFormat="1" ht="75">
      <c r="A478" s="33" t="s">
        <v>25</v>
      </c>
      <c r="B478" s="436"/>
      <c r="C478" s="47">
        <v>5</v>
      </c>
      <c r="D478" s="29" t="s">
        <v>8</v>
      </c>
      <c r="E478" s="29"/>
      <c r="F478" s="111" t="s">
        <v>36</v>
      </c>
      <c r="G478" s="12">
        <v>0</v>
      </c>
      <c r="H478" s="12">
        <v>3</v>
      </c>
      <c r="I478" s="21">
        <f t="shared" si="23"/>
        <v>3</v>
      </c>
      <c r="J478" s="11">
        <v>22</v>
      </c>
      <c r="K478" s="13">
        <f t="shared" si="24"/>
        <v>0.13636363636363635</v>
      </c>
      <c r="L478" s="50"/>
    </row>
    <row r="479" spans="1:16" s="4" customFormat="1" ht="45.75" thickBot="1">
      <c r="A479" s="51" t="s">
        <v>25</v>
      </c>
      <c r="B479" s="442"/>
      <c r="C479" s="54">
        <v>5</v>
      </c>
      <c r="D479" s="30" t="s">
        <v>16</v>
      </c>
      <c r="E479" s="30"/>
      <c r="F479" s="570" t="s">
        <v>43</v>
      </c>
      <c r="G479" s="14">
        <v>1</v>
      </c>
      <c r="H479" s="14">
        <v>6</v>
      </c>
      <c r="I479" s="22">
        <f t="shared" si="23"/>
        <v>7</v>
      </c>
      <c r="J479" s="15">
        <v>22</v>
      </c>
      <c r="K479" s="16">
        <f t="shared" si="24"/>
        <v>0.31818181818181818</v>
      </c>
      <c r="L479" s="52"/>
    </row>
    <row r="480" spans="1:16" s="4" customFormat="1" ht="15.75" thickBot="1">
      <c r="A480" s="48" t="s">
        <v>25</v>
      </c>
      <c r="B480" s="443"/>
      <c r="C480" s="53">
        <v>6</v>
      </c>
      <c r="D480" s="28" t="s">
        <v>0</v>
      </c>
      <c r="E480" s="28"/>
      <c r="F480" s="569" t="s">
        <v>32</v>
      </c>
      <c r="G480" s="9">
        <v>2</v>
      </c>
      <c r="H480" s="9">
        <v>8</v>
      </c>
      <c r="I480" s="8">
        <f t="shared" si="23"/>
        <v>10</v>
      </c>
      <c r="J480" s="8">
        <v>44</v>
      </c>
      <c r="K480" s="10">
        <f t="shared" si="24"/>
        <v>0.22727272727272727</v>
      </c>
      <c r="L480" s="49"/>
      <c r="M480" s="68" t="s">
        <v>47</v>
      </c>
      <c r="N480" s="68" t="s">
        <v>48</v>
      </c>
      <c r="O480" s="68"/>
      <c r="P480" s="68"/>
    </row>
    <row r="481" spans="1:12" s="4" customFormat="1" ht="75">
      <c r="A481" s="33" t="s">
        <v>25</v>
      </c>
      <c r="B481" s="436"/>
      <c r="C481" s="47">
        <v>6</v>
      </c>
      <c r="D481" s="29" t="s">
        <v>8</v>
      </c>
      <c r="E481" s="29"/>
      <c r="F481" s="111" t="s">
        <v>36</v>
      </c>
      <c r="G481" s="12">
        <v>0</v>
      </c>
      <c r="H481" s="12">
        <v>3</v>
      </c>
      <c r="I481" s="21">
        <f t="shared" si="23"/>
        <v>3</v>
      </c>
      <c r="J481" s="11">
        <v>44</v>
      </c>
      <c r="K481" s="13">
        <f t="shared" si="24"/>
        <v>6.8181818181818177E-2</v>
      </c>
      <c r="L481" s="50"/>
    </row>
    <row r="482" spans="1:12" s="4" customFormat="1" ht="45.75" thickBot="1">
      <c r="A482" s="51" t="s">
        <v>25</v>
      </c>
      <c r="B482" s="442"/>
      <c r="C482" s="54">
        <v>6</v>
      </c>
      <c r="D482" s="30" t="s">
        <v>16</v>
      </c>
      <c r="E482" s="30"/>
      <c r="F482" s="570" t="s">
        <v>43</v>
      </c>
      <c r="G482" s="14">
        <v>3</v>
      </c>
      <c r="H482" s="14">
        <v>0</v>
      </c>
      <c r="I482" s="22">
        <f t="shared" si="23"/>
        <v>3</v>
      </c>
      <c r="J482" s="15">
        <v>44</v>
      </c>
      <c r="K482" s="16">
        <f t="shared" si="24"/>
        <v>6.8181818181818177E-2</v>
      </c>
      <c r="L482" s="52"/>
    </row>
    <row r="483" spans="1:12" s="4" customFormat="1" ht="15.75" thickBot="1">
      <c r="A483" s="48" t="s">
        <v>25</v>
      </c>
      <c r="B483" s="443"/>
      <c r="C483" s="53">
        <v>7</v>
      </c>
      <c r="D483" s="28" t="s">
        <v>0</v>
      </c>
      <c r="E483" s="28"/>
      <c r="F483" s="569" t="s">
        <v>32</v>
      </c>
      <c r="G483" s="9">
        <v>0</v>
      </c>
      <c r="H483" s="9">
        <v>4</v>
      </c>
      <c r="I483" s="8">
        <f t="shared" si="23"/>
        <v>4</v>
      </c>
      <c r="J483" s="8">
        <v>26</v>
      </c>
      <c r="K483" s="10">
        <f t="shared" si="24"/>
        <v>0.15384615384615385</v>
      </c>
      <c r="L483" s="49"/>
    </row>
    <row r="484" spans="1:12" s="4" customFormat="1" ht="75">
      <c r="A484" s="33" t="s">
        <v>25</v>
      </c>
      <c r="B484" s="436"/>
      <c r="C484" s="47">
        <v>7</v>
      </c>
      <c r="D484" s="29" t="s">
        <v>8</v>
      </c>
      <c r="E484" s="29"/>
      <c r="F484" s="111" t="s">
        <v>36</v>
      </c>
      <c r="G484" s="12">
        <v>0</v>
      </c>
      <c r="H484" s="12">
        <v>1</v>
      </c>
      <c r="I484" s="21">
        <f t="shared" si="23"/>
        <v>1</v>
      </c>
      <c r="J484" s="11">
        <v>26</v>
      </c>
      <c r="K484" s="13">
        <f t="shared" si="24"/>
        <v>3.8461538461538464E-2</v>
      </c>
      <c r="L484" s="50"/>
    </row>
    <row r="485" spans="1:12" s="4" customFormat="1" ht="45.75" thickBot="1">
      <c r="A485" s="51" t="s">
        <v>25</v>
      </c>
      <c r="B485" s="442"/>
      <c r="C485" s="54">
        <v>7</v>
      </c>
      <c r="D485" s="30" t="s">
        <v>16</v>
      </c>
      <c r="E485" s="30"/>
      <c r="F485" s="570" t="s">
        <v>43</v>
      </c>
      <c r="G485" s="14">
        <v>0</v>
      </c>
      <c r="H485" s="14">
        <v>2</v>
      </c>
      <c r="I485" s="22">
        <f t="shared" si="23"/>
        <v>2</v>
      </c>
      <c r="J485" s="15">
        <v>26</v>
      </c>
      <c r="K485" s="16">
        <f t="shared" si="24"/>
        <v>7.6923076923076927E-2</v>
      </c>
      <c r="L485" s="52"/>
    </row>
    <row r="486" spans="1:12" ht="15.75" thickBot="1">
      <c r="B486" s="443"/>
    </row>
  </sheetData>
  <autoFilter ref="A3:P395"/>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sheetPr>
    <tabColor theme="8" tint="0.59999389629810485"/>
  </sheetPr>
  <dimension ref="A1:N490"/>
  <sheetViews>
    <sheetView zoomScale="90" zoomScaleNormal="90" workbookViewId="0">
      <selection activeCell="D19" sqref="D19"/>
    </sheetView>
  </sheetViews>
  <sheetFormatPr defaultRowHeight="15"/>
  <cols>
    <col min="1" max="1" width="14" customWidth="1"/>
    <col min="4" max="4" width="94" customWidth="1"/>
    <col min="5" max="5" width="17.42578125" hidden="1" customWidth="1"/>
    <col min="6" max="10" width="17.42578125" customWidth="1"/>
    <col min="11" max="14" width="17.42578125" hidden="1" customWidth="1"/>
  </cols>
  <sheetData>
    <row r="1" spans="1:14" ht="26.25">
      <c r="A1" s="178" t="s">
        <v>85</v>
      </c>
    </row>
    <row r="2" spans="1:14" s="4" customFormat="1" ht="34.5" customHeight="1" thickBot="1">
      <c r="A2" s="6" t="s">
        <v>144</v>
      </c>
      <c r="B2" s="46"/>
      <c r="J2" s="5"/>
      <c r="K2" s="5"/>
      <c r="L2" s="5"/>
      <c r="M2" s="5"/>
      <c r="N2" s="5"/>
    </row>
    <row r="3" spans="1:14" s="39" customFormat="1" ht="51.75" thickBot="1">
      <c r="A3" s="63" t="s">
        <v>23</v>
      </c>
      <c r="B3" s="64" t="s">
        <v>24</v>
      </c>
      <c r="C3" s="36" t="s">
        <v>2</v>
      </c>
      <c r="D3" s="37" t="s">
        <v>14</v>
      </c>
      <c r="E3" s="85" t="s">
        <v>86</v>
      </c>
      <c r="F3" s="38" t="s">
        <v>26</v>
      </c>
      <c r="G3" s="38" t="s">
        <v>27</v>
      </c>
      <c r="H3" s="38" t="s">
        <v>28</v>
      </c>
      <c r="I3" s="38" t="s">
        <v>29</v>
      </c>
      <c r="J3" s="38" t="s">
        <v>30</v>
      </c>
      <c r="K3" s="38" t="s">
        <v>3</v>
      </c>
      <c r="L3" s="38" t="s">
        <v>122</v>
      </c>
      <c r="M3" s="38" t="s">
        <v>5</v>
      </c>
      <c r="N3" s="65" t="s">
        <v>21</v>
      </c>
    </row>
    <row r="4" spans="1:14" s="4" customFormat="1" ht="18" thickBot="1">
      <c r="A4" s="12" t="s">
        <v>146</v>
      </c>
      <c r="B4" s="60">
        <v>1</v>
      </c>
      <c r="C4" s="60" t="s">
        <v>0</v>
      </c>
      <c r="D4" s="176" t="s">
        <v>32</v>
      </c>
      <c r="E4" s="61"/>
      <c r="F4" s="308">
        <f>'Breakdown -Count'!F4/'Breakdown -Count'!K4</f>
        <v>0</v>
      </c>
      <c r="G4" s="308">
        <f>'Breakdown -Count'!G4/'Breakdown -Count'!K4</f>
        <v>0.53846153846153844</v>
      </c>
      <c r="H4" s="308">
        <f>'Breakdown -Count'!H4/'Breakdown -Count'!K4</f>
        <v>0.46153846153846156</v>
      </c>
      <c r="I4" s="308">
        <f>'Breakdown -Count'!I4/'Breakdown -Count'!K4</f>
        <v>0</v>
      </c>
      <c r="J4" s="308">
        <f>'Breakdown -Count'!J4/'Breakdown -Count'!K4</f>
        <v>0</v>
      </c>
      <c r="K4" s="8">
        <f t="shared" ref="K4:K70" si="0">SUM(F4:J4)</f>
        <v>1</v>
      </c>
      <c r="L4" s="8">
        <v>32</v>
      </c>
      <c r="M4" s="10">
        <f t="shared" ref="M4:M70" si="1">K4/L4</f>
        <v>3.125E-2</v>
      </c>
      <c r="N4" s="254">
        <f xml:space="preserve"> (5*F4+4*G4+3*H4+2*I4+1*J4)/K4</f>
        <v>3.5384615384615383</v>
      </c>
    </row>
    <row r="5" spans="1:14" s="4" customFormat="1" ht="18" thickBot="1">
      <c r="A5" s="12" t="s">
        <v>146</v>
      </c>
      <c r="B5" s="58">
        <v>1</v>
      </c>
      <c r="C5" s="58" t="s">
        <v>1</v>
      </c>
      <c r="D5" s="177" t="s">
        <v>34</v>
      </c>
      <c r="E5" s="59"/>
      <c r="F5" s="308">
        <f>'Breakdown -Count'!F5/'Breakdown -Count'!K5</f>
        <v>0.1111111111111111</v>
      </c>
      <c r="G5" s="308">
        <f>'Breakdown -Count'!G5/'Breakdown -Count'!K5</f>
        <v>0.61111111111111116</v>
      </c>
      <c r="H5" s="308">
        <f>'Breakdown -Count'!H5/'Breakdown -Count'!K5</f>
        <v>0.27777777777777779</v>
      </c>
      <c r="I5" s="308">
        <f>'Breakdown -Count'!I5/'Breakdown -Count'!K5</f>
        <v>0</v>
      </c>
      <c r="J5" s="308">
        <f>'Breakdown -Count'!J5/'Breakdown -Count'!K5</f>
        <v>0</v>
      </c>
      <c r="K5" s="11">
        <f t="shared" si="0"/>
        <v>1</v>
      </c>
      <c r="L5" s="11">
        <v>32</v>
      </c>
      <c r="M5" s="13">
        <f t="shared" si="1"/>
        <v>3.125E-2</v>
      </c>
      <c r="N5" s="254">
        <f t="shared" ref="N5:N71" si="2" xml:space="preserve"> (5*F5+4*G5+3*H5+2*I5+1*J5)/K5</f>
        <v>3.8333333333333335</v>
      </c>
    </row>
    <row r="6" spans="1:14" s="4" customFormat="1" ht="18" thickBot="1">
      <c r="A6" s="12" t="s">
        <v>146</v>
      </c>
      <c r="B6" s="58">
        <v>1</v>
      </c>
      <c r="C6" s="58" t="s">
        <v>6</v>
      </c>
      <c r="D6" s="177" t="s">
        <v>33</v>
      </c>
      <c r="E6" s="59"/>
      <c r="F6" s="308">
        <f>'Breakdown -Count'!F6/'Breakdown -Count'!K6</f>
        <v>0.1111111111111111</v>
      </c>
      <c r="G6" s="308">
        <f>'Breakdown -Count'!G6/'Breakdown -Count'!K6</f>
        <v>0.66666666666666663</v>
      </c>
      <c r="H6" s="308">
        <f>'Breakdown -Count'!H6/'Breakdown -Count'!K6</f>
        <v>0.22222222222222221</v>
      </c>
      <c r="I6" s="308">
        <f>'Breakdown -Count'!I6/'Breakdown -Count'!K6</f>
        <v>0</v>
      </c>
      <c r="J6" s="308">
        <f>'Breakdown -Count'!J6/'Breakdown -Count'!K6</f>
        <v>0</v>
      </c>
      <c r="K6" s="11">
        <f t="shared" si="0"/>
        <v>0.99999999999999989</v>
      </c>
      <c r="L6" s="11">
        <v>32</v>
      </c>
      <c r="M6" s="13">
        <f t="shared" si="1"/>
        <v>3.1249999999999997E-2</v>
      </c>
      <c r="N6" s="254">
        <f t="shared" si="2"/>
        <v>3.8888888888888893</v>
      </c>
    </row>
    <row r="7" spans="1:14" s="4" customFormat="1" ht="15.75" thickBot="1">
      <c r="A7" s="12" t="s">
        <v>146</v>
      </c>
      <c r="B7" s="58">
        <v>1</v>
      </c>
      <c r="C7" s="58" t="s">
        <v>7</v>
      </c>
      <c r="D7" s="24" t="s">
        <v>35</v>
      </c>
      <c r="E7" s="24"/>
      <c r="F7" s="308">
        <f>'Breakdown -Count'!F7/'Breakdown -Count'!K7</f>
        <v>0.16666666666666666</v>
      </c>
      <c r="G7" s="308">
        <f>'Breakdown -Count'!G7/'Breakdown -Count'!K7</f>
        <v>0.5</v>
      </c>
      <c r="H7" s="308">
        <f>'Breakdown -Count'!H7/'Breakdown -Count'!K7</f>
        <v>0.1111111111111111</v>
      </c>
      <c r="I7" s="308">
        <f>'Breakdown -Count'!I7/'Breakdown -Count'!K7</f>
        <v>0.16666666666666666</v>
      </c>
      <c r="J7" s="308">
        <f>'Breakdown -Count'!J7/'Breakdown -Count'!K7</f>
        <v>5.5555555555555552E-2</v>
      </c>
      <c r="K7" s="11">
        <f t="shared" si="0"/>
        <v>0.99999999999999989</v>
      </c>
      <c r="L7" s="11">
        <v>32</v>
      </c>
      <c r="M7" s="13">
        <f t="shared" si="1"/>
        <v>3.1249999999999997E-2</v>
      </c>
      <c r="N7" s="254">
        <f t="shared" si="2"/>
        <v>3.5555555555555558</v>
      </c>
    </row>
    <row r="8" spans="1:14" s="4" customFormat="1" ht="15.75" thickBot="1">
      <c r="A8" s="12" t="s">
        <v>146</v>
      </c>
      <c r="B8" s="58">
        <v>1</v>
      </c>
      <c r="C8" s="58" t="s">
        <v>8</v>
      </c>
      <c r="D8" s="23" t="s">
        <v>87</v>
      </c>
      <c r="E8" s="23"/>
      <c r="F8" s="308">
        <f>'Breakdown -Count'!F8/'Breakdown -Count'!K8</f>
        <v>0.11764705882352941</v>
      </c>
      <c r="G8" s="308">
        <f>'Breakdown -Count'!G8/'Breakdown -Count'!K8</f>
        <v>0.41176470588235292</v>
      </c>
      <c r="H8" s="308">
        <f>'Breakdown -Count'!H8/'Breakdown -Count'!K8</f>
        <v>0.29411764705882354</v>
      </c>
      <c r="I8" s="308">
        <f>'Breakdown -Count'!I8/'Breakdown -Count'!K8</f>
        <v>0.17647058823529413</v>
      </c>
      <c r="J8" s="308">
        <f>'Breakdown -Count'!J8/'Breakdown -Count'!K8</f>
        <v>0</v>
      </c>
      <c r="K8" s="11">
        <f t="shared" si="0"/>
        <v>1</v>
      </c>
      <c r="L8" s="11">
        <v>32</v>
      </c>
      <c r="M8" s="13">
        <f t="shared" si="1"/>
        <v>3.125E-2</v>
      </c>
      <c r="N8" s="254">
        <f t="shared" si="2"/>
        <v>3.4705882352941178</v>
      </c>
    </row>
    <row r="9" spans="1:14" s="4" customFormat="1" ht="30.75" thickBot="1">
      <c r="A9" s="12" t="s">
        <v>146</v>
      </c>
      <c r="B9" s="58">
        <v>1</v>
      </c>
      <c r="C9" s="58" t="s">
        <v>9</v>
      </c>
      <c r="D9" s="23" t="s">
        <v>44</v>
      </c>
      <c r="E9" s="23"/>
      <c r="F9" s="308">
        <f>'Breakdown -Count'!F9/'Breakdown -Count'!K9</f>
        <v>0.1111111111111111</v>
      </c>
      <c r="G9" s="308">
        <f>'Breakdown -Count'!G9/'Breakdown -Count'!K9</f>
        <v>0.55555555555555558</v>
      </c>
      <c r="H9" s="308">
        <f>'Breakdown -Count'!H9/'Breakdown -Count'!K9</f>
        <v>0.33333333333333331</v>
      </c>
      <c r="I9" s="308">
        <f>'Breakdown -Count'!I9/'Breakdown -Count'!K9</f>
        <v>0</v>
      </c>
      <c r="J9" s="308">
        <f>'Breakdown -Count'!J9/'Breakdown -Count'!K9</f>
        <v>0</v>
      </c>
      <c r="K9" s="11">
        <f t="shared" si="0"/>
        <v>1</v>
      </c>
      <c r="L9" s="11">
        <v>32</v>
      </c>
      <c r="M9" s="13">
        <f t="shared" si="1"/>
        <v>3.125E-2</v>
      </c>
      <c r="N9" s="254">
        <f t="shared" si="2"/>
        <v>3.7777777777777777</v>
      </c>
    </row>
    <row r="10" spans="1:14" s="4" customFormat="1" ht="30.75" thickBot="1">
      <c r="A10" s="12" t="s">
        <v>146</v>
      </c>
      <c r="B10" s="58">
        <v>1</v>
      </c>
      <c r="C10" s="58" t="s">
        <v>10</v>
      </c>
      <c r="D10" s="23" t="s">
        <v>37</v>
      </c>
      <c r="E10" s="23"/>
      <c r="F10" s="308">
        <f>'Breakdown -Count'!F10/'Breakdown -Count'!K10</f>
        <v>0.1111111111111111</v>
      </c>
      <c r="G10" s="308">
        <f>'Breakdown -Count'!G10/'Breakdown -Count'!K10</f>
        <v>0.5</v>
      </c>
      <c r="H10" s="308">
        <f>'Breakdown -Count'!H10/'Breakdown -Count'!K10</f>
        <v>0.33333333333333331</v>
      </c>
      <c r="I10" s="308">
        <f>'Breakdown -Count'!I10/'Breakdown -Count'!K10</f>
        <v>5.5555555555555552E-2</v>
      </c>
      <c r="J10" s="308">
        <f>'Breakdown -Count'!J10/'Breakdown -Count'!K10</f>
        <v>0</v>
      </c>
      <c r="K10" s="11">
        <f t="shared" si="0"/>
        <v>1</v>
      </c>
      <c r="L10" s="11">
        <v>32</v>
      </c>
      <c r="M10" s="13">
        <f t="shared" si="1"/>
        <v>3.125E-2</v>
      </c>
      <c r="N10" s="254">
        <f t="shared" si="2"/>
        <v>3.6666666666666665</v>
      </c>
    </row>
    <row r="11" spans="1:14" s="4" customFormat="1" ht="15.75" thickBot="1">
      <c r="A11" s="12" t="s">
        <v>146</v>
      </c>
      <c r="B11" s="58">
        <v>1</v>
      </c>
      <c r="C11" s="58" t="s">
        <v>11</v>
      </c>
      <c r="D11" s="24" t="s">
        <v>39</v>
      </c>
      <c r="E11" s="24"/>
      <c r="F11" s="308">
        <f>'Breakdown -Count'!F11/'Breakdown -Count'!K11</f>
        <v>0.22222222222222221</v>
      </c>
      <c r="G11" s="308">
        <f>'Breakdown -Count'!G11/'Breakdown -Count'!K11</f>
        <v>0.5</v>
      </c>
      <c r="H11" s="308">
        <f>'Breakdown -Count'!H11/'Breakdown -Count'!K11</f>
        <v>0.27777777777777779</v>
      </c>
      <c r="I11" s="308">
        <f>'Breakdown -Count'!I11/'Breakdown -Count'!K11</f>
        <v>0</v>
      </c>
      <c r="J11" s="308">
        <f>'Breakdown -Count'!J11/'Breakdown -Count'!K11</f>
        <v>0</v>
      </c>
      <c r="K11" s="11">
        <f t="shared" si="0"/>
        <v>1</v>
      </c>
      <c r="L11" s="11">
        <v>32</v>
      </c>
      <c r="M11" s="13">
        <f t="shared" si="1"/>
        <v>3.125E-2</v>
      </c>
      <c r="N11" s="254">
        <f t="shared" si="2"/>
        <v>3.9444444444444446</v>
      </c>
    </row>
    <row r="12" spans="1:14" s="4" customFormat="1" ht="15.75" thickBot="1">
      <c r="A12" s="12" t="s">
        <v>146</v>
      </c>
      <c r="B12" s="58">
        <v>1</v>
      </c>
      <c r="C12" s="58" t="s">
        <v>12</v>
      </c>
      <c r="D12" s="24" t="s">
        <v>38</v>
      </c>
      <c r="E12" s="24"/>
      <c r="F12" s="308">
        <f>'Breakdown -Count'!F12/'Breakdown -Count'!K12</f>
        <v>0.1111111111111111</v>
      </c>
      <c r="G12" s="308">
        <f>'Breakdown -Count'!G12/'Breakdown -Count'!K12</f>
        <v>0.55555555555555558</v>
      </c>
      <c r="H12" s="308">
        <f>'Breakdown -Count'!H12/'Breakdown -Count'!K12</f>
        <v>0.27777777777777779</v>
      </c>
      <c r="I12" s="308">
        <f>'Breakdown -Count'!I12/'Breakdown -Count'!K12</f>
        <v>5.5555555555555552E-2</v>
      </c>
      <c r="J12" s="308">
        <f>'Breakdown -Count'!J12/'Breakdown -Count'!K12</f>
        <v>0</v>
      </c>
      <c r="K12" s="309">
        <f>SUM(F12:J12)</f>
        <v>1</v>
      </c>
      <c r="L12" s="11">
        <v>32</v>
      </c>
      <c r="M12" s="13">
        <f t="shared" si="1"/>
        <v>3.125E-2</v>
      </c>
      <c r="N12" s="254">
        <f t="shared" si="2"/>
        <v>3.7222222222222223</v>
      </c>
    </row>
    <row r="13" spans="1:14" s="4" customFormat="1" ht="15.75" thickBot="1">
      <c r="A13" s="12" t="s">
        <v>146</v>
      </c>
      <c r="B13" s="58">
        <v>1</v>
      </c>
      <c r="C13" s="58" t="s">
        <v>13</v>
      </c>
      <c r="D13" s="23" t="s">
        <v>40</v>
      </c>
      <c r="E13" s="23"/>
      <c r="F13" s="308">
        <f>'Breakdown -Count'!F13/'Breakdown -Count'!K13</f>
        <v>0.16666666666666666</v>
      </c>
      <c r="G13" s="308">
        <f>'Breakdown -Count'!G13/'Breakdown -Count'!K13</f>
        <v>0.55555555555555558</v>
      </c>
      <c r="H13" s="308">
        <f>'Breakdown -Count'!H13/'Breakdown -Count'!K13</f>
        <v>0.16666666666666666</v>
      </c>
      <c r="I13" s="308">
        <f>'Breakdown -Count'!I13/'Breakdown -Count'!K13</f>
        <v>0.1111111111111111</v>
      </c>
      <c r="J13" s="308">
        <f>'Breakdown -Count'!J13/'Breakdown -Count'!K13</f>
        <v>0</v>
      </c>
      <c r="K13" s="11">
        <f t="shared" si="0"/>
        <v>1</v>
      </c>
      <c r="L13" s="11">
        <v>32</v>
      </c>
      <c r="M13" s="13">
        <f t="shared" si="1"/>
        <v>3.125E-2</v>
      </c>
      <c r="N13" s="254">
        <f t="shared" si="2"/>
        <v>3.7777777777777777</v>
      </c>
    </row>
    <row r="14" spans="1:14" s="4" customFormat="1" ht="15.75" thickBot="1">
      <c r="A14" s="12" t="s">
        <v>146</v>
      </c>
      <c r="B14" s="58">
        <v>1</v>
      </c>
      <c r="C14" s="58" t="s">
        <v>15</v>
      </c>
      <c r="D14" s="24" t="s">
        <v>41</v>
      </c>
      <c r="E14" s="24"/>
      <c r="F14" s="308">
        <f>'Breakdown -Count'!F14/'Breakdown -Count'!K14</f>
        <v>0.1111111111111111</v>
      </c>
      <c r="G14" s="308">
        <f>'Breakdown -Count'!G14/'Breakdown -Count'!K14</f>
        <v>0.33333333333333331</v>
      </c>
      <c r="H14" s="308">
        <f>'Breakdown -Count'!H14/'Breakdown -Count'!K14</f>
        <v>0.55555555555555558</v>
      </c>
      <c r="I14" s="308">
        <f>'Breakdown -Count'!I14/'Breakdown -Count'!K14</f>
        <v>0</v>
      </c>
      <c r="J14" s="308">
        <f>'Breakdown -Count'!J14/'Breakdown -Count'!K14</f>
        <v>0</v>
      </c>
      <c r="K14" s="11">
        <f t="shared" si="0"/>
        <v>1</v>
      </c>
      <c r="L14" s="11">
        <v>32</v>
      </c>
      <c r="M14" s="13">
        <f t="shared" si="1"/>
        <v>3.125E-2</v>
      </c>
      <c r="N14" s="254">
        <f t="shared" si="2"/>
        <v>3.5555555555555554</v>
      </c>
    </row>
    <row r="15" spans="1:14" s="4" customFormat="1" ht="15.75" thickBot="1">
      <c r="A15" s="12" t="s">
        <v>146</v>
      </c>
      <c r="B15" s="58">
        <v>1</v>
      </c>
      <c r="C15" s="58" t="s">
        <v>16</v>
      </c>
      <c r="D15" s="23" t="s">
        <v>43</v>
      </c>
      <c r="E15" s="24"/>
      <c r="F15" s="308">
        <f>'Breakdown -Count'!F15/'Breakdown -Count'!K15</f>
        <v>0</v>
      </c>
      <c r="G15" s="308">
        <f>'Breakdown -Count'!G15/'Breakdown -Count'!K15</f>
        <v>0.8571428571428571</v>
      </c>
      <c r="H15" s="308">
        <f>'Breakdown -Count'!H15/'Breakdown -Count'!K15</f>
        <v>0.14285714285714285</v>
      </c>
      <c r="I15" s="308">
        <f>'Breakdown -Count'!I15/'Breakdown -Count'!K15</f>
        <v>0</v>
      </c>
      <c r="J15" s="308">
        <f>'Breakdown -Count'!J15/'Breakdown -Count'!K15</f>
        <v>0</v>
      </c>
      <c r="K15" s="11">
        <f t="shared" si="0"/>
        <v>1</v>
      </c>
      <c r="L15" s="11">
        <v>32</v>
      </c>
      <c r="M15" s="13">
        <f t="shared" si="1"/>
        <v>3.125E-2</v>
      </c>
      <c r="N15" s="254">
        <f t="shared" si="2"/>
        <v>3.8571428571428568</v>
      </c>
    </row>
    <row r="16" spans="1:14" s="4" customFormat="1" ht="15.75" thickBot="1">
      <c r="A16" s="12" t="s">
        <v>146</v>
      </c>
      <c r="B16" s="78">
        <v>1</v>
      </c>
      <c r="C16" s="78" t="s">
        <v>17</v>
      </c>
      <c r="D16" s="40" t="s">
        <v>45</v>
      </c>
      <c r="E16" s="40"/>
      <c r="F16" s="308">
        <f>'Breakdown -Count'!F16/'Breakdown -Count'!K16</f>
        <v>0.55555555555555558</v>
      </c>
      <c r="G16" s="308">
        <f>'Breakdown -Count'!G16/'Breakdown -Count'!K16</f>
        <v>5.5555555555555552E-2</v>
      </c>
      <c r="H16" s="308">
        <f>'Breakdown -Count'!H16/'Breakdown -Count'!K16</f>
        <v>0.1111111111111111</v>
      </c>
      <c r="I16" s="308">
        <f>'Breakdown -Count'!I16/'Breakdown -Count'!K16</f>
        <v>0.22222222222222221</v>
      </c>
      <c r="J16" s="308">
        <f>'Breakdown -Count'!J16/'Breakdown -Count'!K16</f>
        <v>5.5555555555555552E-2</v>
      </c>
      <c r="K16" s="66">
        <f t="shared" si="0"/>
        <v>1</v>
      </c>
      <c r="L16" s="66">
        <v>32</v>
      </c>
      <c r="M16" s="67">
        <f t="shared" si="1"/>
        <v>3.125E-2</v>
      </c>
      <c r="N16" s="254">
        <f t="shared" si="2"/>
        <v>3.833333333333333</v>
      </c>
    </row>
    <row r="17" spans="1:14" s="4" customFormat="1">
      <c r="A17" s="12" t="s">
        <v>146</v>
      </c>
      <c r="B17" s="78">
        <v>1</v>
      </c>
      <c r="C17" s="78" t="s">
        <v>18</v>
      </c>
      <c r="D17" s="237" t="s">
        <v>46</v>
      </c>
      <c r="E17" s="237"/>
      <c r="F17" s="308">
        <f>'Breakdown -Count'!F17/'Breakdown -Count'!K17</f>
        <v>0.55555555555555558</v>
      </c>
      <c r="G17" s="308">
        <f>'Breakdown -Count'!G17/'Breakdown -Count'!K17</f>
        <v>0</v>
      </c>
      <c r="H17" s="308">
        <f>'Breakdown -Count'!H17/'Breakdown -Count'!K17</f>
        <v>0.16666666666666666</v>
      </c>
      <c r="I17" s="308">
        <f>'Breakdown -Count'!I17/'Breakdown -Count'!K17</f>
        <v>0.22222222222222221</v>
      </c>
      <c r="J17" s="308">
        <f>'Breakdown -Count'!J17/'Breakdown -Count'!K17</f>
        <v>5.5555555555555552E-2</v>
      </c>
      <c r="K17" s="66">
        <f t="shared" si="0"/>
        <v>1</v>
      </c>
      <c r="L17" s="66">
        <v>32</v>
      </c>
      <c r="M17" s="95">
        <f t="shared" si="1"/>
        <v>3.125E-2</v>
      </c>
      <c r="N17" s="324">
        <f t="shared" si="2"/>
        <v>3.7777777777777777</v>
      </c>
    </row>
    <row r="18" spans="1:14" s="18" customFormat="1">
      <c r="B18" s="17"/>
      <c r="C18" s="17"/>
      <c r="D18" s="1"/>
      <c r="E18" s="1"/>
      <c r="F18" s="326"/>
      <c r="G18" s="326"/>
      <c r="H18" s="326"/>
      <c r="I18" s="326"/>
      <c r="J18" s="326"/>
      <c r="K18" s="19"/>
      <c r="L18" s="19"/>
      <c r="M18" s="327"/>
      <c r="N18" s="328"/>
    </row>
    <row r="19" spans="1:14" s="18" customFormat="1" ht="47.25" customHeight="1" thickBot="1">
      <c r="B19" s="17"/>
      <c r="C19" s="17"/>
      <c r="D19" s="1"/>
      <c r="E19" s="1"/>
      <c r="F19" s="326"/>
      <c r="G19" s="326"/>
      <c r="H19" s="326"/>
      <c r="I19" s="326"/>
      <c r="J19" s="326"/>
      <c r="K19" s="19"/>
      <c r="L19" s="19"/>
      <c r="M19" s="327"/>
      <c r="N19" s="328"/>
    </row>
    <row r="20" spans="1:14" s="39" customFormat="1" ht="51.75" thickBot="1">
      <c r="A20" s="34" t="s">
        <v>23</v>
      </c>
      <c r="B20" s="35" t="s">
        <v>24</v>
      </c>
      <c r="C20" s="45" t="s">
        <v>2</v>
      </c>
      <c r="D20" s="318" t="s">
        <v>14</v>
      </c>
      <c r="E20" s="319" t="s">
        <v>86</v>
      </c>
      <c r="F20" s="320" t="s">
        <v>26</v>
      </c>
      <c r="G20" s="320" t="s">
        <v>27</v>
      </c>
      <c r="H20" s="320" t="s">
        <v>28</v>
      </c>
      <c r="I20" s="320" t="s">
        <v>29</v>
      </c>
      <c r="J20" s="320" t="s">
        <v>30</v>
      </c>
      <c r="K20" s="320" t="s">
        <v>3</v>
      </c>
      <c r="L20" s="330" t="s">
        <v>122</v>
      </c>
      <c r="M20" s="329" t="s">
        <v>5</v>
      </c>
      <c r="N20" s="325" t="s">
        <v>21</v>
      </c>
    </row>
    <row r="21" spans="1:14" s="4" customFormat="1" ht="18" thickBot="1">
      <c r="A21" s="33" t="s">
        <v>102</v>
      </c>
      <c r="B21" s="88">
        <v>1</v>
      </c>
      <c r="C21" s="88" t="s">
        <v>0</v>
      </c>
      <c r="D21" s="89" t="s">
        <v>32</v>
      </c>
      <c r="E21" s="89" t="s">
        <v>42</v>
      </c>
      <c r="F21" s="310">
        <f>'Breakdown -Count'!F18/'Breakdown -Count'!K18</f>
        <v>0</v>
      </c>
      <c r="G21" s="310">
        <f>'Breakdown -Count'!G18/'Breakdown -Count'!K18</f>
        <v>0.5714285714285714</v>
      </c>
      <c r="H21" s="310">
        <f>'Breakdown -Count'!H18/'Breakdown -Count'!K18</f>
        <v>0.2857142857142857</v>
      </c>
      <c r="I21" s="310">
        <f>'Breakdown -Count'!I18/'Breakdown -Count'!K18</f>
        <v>0.14285714285714285</v>
      </c>
      <c r="J21" s="310">
        <f>'Breakdown -Count'!J18/'Breakdown -Count'!K18</f>
        <v>0</v>
      </c>
      <c r="K21" s="21">
        <f t="shared" si="0"/>
        <v>1</v>
      </c>
      <c r="L21" s="21">
        <v>22</v>
      </c>
      <c r="M21" s="44">
        <f t="shared" si="1"/>
        <v>4.5454545454545456E-2</v>
      </c>
      <c r="N21" s="254">
        <f t="shared" si="2"/>
        <v>3.4285714285714284</v>
      </c>
    </row>
    <row r="22" spans="1:14" s="4" customFormat="1" ht="18" thickBot="1">
      <c r="A22" s="33" t="s">
        <v>102</v>
      </c>
      <c r="B22" s="58">
        <v>1</v>
      </c>
      <c r="C22" s="58" t="s">
        <v>1</v>
      </c>
      <c r="D22" s="59" t="s">
        <v>34</v>
      </c>
      <c r="E22" s="59"/>
      <c r="F22" s="308">
        <f>'Breakdown -Count'!F19/'Breakdown -Count'!K19</f>
        <v>0.125</v>
      </c>
      <c r="G22" s="308">
        <f>'Breakdown -Count'!G19/'Breakdown -Count'!K19</f>
        <v>0.625</v>
      </c>
      <c r="H22" s="308">
        <f>'Breakdown -Count'!H19/'Breakdown -Count'!K19</f>
        <v>0.125</v>
      </c>
      <c r="I22" s="308">
        <f>'Breakdown -Count'!I19/'Breakdown -Count'!K19</f>
        <v>0.125</v>
      </c>
      <c r="J22" s="308">
        <f>'Breakdown -Count'!J19/'Breakdown -Count'!K19</f>
        <v>0</v>
      </c>
      <c r="K22" s="11">
        <f t="shared" si="0"/>
        <v>1</v>
      </c>
      <c r="L22" s="11">
        <v>22</v>
      </c>
      <c r="M22" s="13">
        <f t="shared" si="1"/>
        <v>4.5454545454545456E-2</v>
      </c>
      <c r="N22" s="254">
        <f t="shared" si="2"/>
        <v>3.75</v>
      </c>
    </row>
    <row r="23" spans="1:14" s="4" customFormat="1" ht="18" thickBot="1">
      <c r="A23" s="33" t="s">
        <v>102</v>
      </c>
      <c r="B23" s="58">
        <v>1</v>
      </c>
      <c r="C23" s="58" t="s">
        <v>6</v>
      </c>
      <c r="D23" s="59" t="s">
        <v>33</v>
      </c>
      <c r="E23" s="59"/>
      <c r="F23" s="308">
        <f>'Breakdown -Count'!F20/'Breakdown -Count'!K20</f>
        <v>0.125</v>
      </c>
      <c r="G23" s="308">
        <f>'Breakdown -Count'!G20/'Breakdown -Count'!K20</f>
        <v>0.5</v>
      </c>
      <c r="H23" s="308">
        <f>'Breakdown -Count'!H20/'Breakdown -Count'!K20</f>
        <v>0.25</v>
      </c>
      <c r="I23" s="308">
        <f>'Breakdown -Count'!I20/'Breakdown -Count'!K20</f>
        <v>0.125</v>
      </c>
      <c r="J23" s="308">
        <f>'Breakdown -Count'!J20/'Breakdown -Count'!K20</f>
        <v>0</v>
      </c>
      <c r="K23" s="11">
        <f t="shared" si="0"/>
        <v>1</v>
      </c>
      <c r="L23" s="11">
        <v>22</v>
      </c>
      <c r="M23" s="13">
        <f t="shared" si="1"/>
        <v>4.5454545454545456E-2</v>
      </c>
      <c r="N23" s="254">
        <f t="shared" si="2"/>
        <v>3.625</v>
      </c>
    </row>
    <row r="24" spans="1:14" s="4" customFormat="1" ht="15.75" thickBot="1">
      <c r="A24" s="33" t="s">
        <v>102</v>
      </c>
      <c r="B24" s="58">
        <v>1</v>
      </c>
      <c r="C24" s="58" t="s">
        <v>7</v>
      </c>
      <c r="D24" s="24" t="s">
        <v>35</v>
      </c>
      <c r="E24" s="24"/>
      <c r="F24" s="308">
        <f>'Breakdown -Count'!F21/'Breakdown -Count'!K21</f>
        <v>0.375</v>
      </c>
      <c r="G24" s="308">
        <f>'Breakdown -Count'!G21/'Breakdown -Count'!K21</f>
        <v>0.375</v>
      </c>
      <c r="H24" s="308">
        <f>'Breakdown -Count'!H21/'Breakdown -Count'!K21</f>
        <v>0.125</v>
      </c>
      <c r="I24" s="308">
        <f>'Breakdown -Count'!I21/'Breakdown -Count'!K21</f>
        <v>0.125</v>
      </c>
      <c r="J24" s="308">
        <f>'Breakdown -Count'!J21/'Breakdown -Count'!K21</f>
        <v>0</v>
      </c>
      <c r="K24" s="11">
        <f t="shared" si="0"/>
        <v>1</v>
      </c>
      <c r="L24" s="11">
        <v>22</v>
      </c>
      <c r="M24" s="13">
        <f t="shared" si="1"/>
        <v>4.5454545454545456E-2</v>
      </c>
      <c r="N24" s="254">
        <f t="shared" si="2"/>
        <v>4</v>
      </c>
    </row>
    <row r="25" spans="1:14" s="4" customFormat="1" ht="15.75" thickBot="1">
      <c r="A25" s="33" t="s">
        <v>102</v>
      </c>
      <c r="B25" s="58">
        <v>1</v>
      </c>
      <c r="C25" s="58" t="s">
        <v>8</v>
      </c>
      <c r="D25" s="23" t="s">
        <v>36</v>
      </c>
      <c r="E25" s="23"/>
      <c r="F25" s="308">
        <f>'Breakdown -Count'!F22/'Breakdown -Count'!K22</f>
        <v>0.25</v>
      </c>
      <c r="G25" s="308">
        <f>'Breakdown -Count'!G22/'Breakdown -Count'!K22</f>
        <v>0.25</v>
      </c>
      <c r="H25" s="308">
        <f>'Breakdown -Count'!H22/'Breakdown -Count'!K22</f>
        <v>0.375</v>
      </c>
      <c r="I25" s="308">
        <f>'Breakdown -Count'!I22/'Breakdown -Count'!K22</f>
        <v>0.125</v>
      </c>
      <c r="J25" s="308">
        <f>'Breakdown -Count'!J22/'Breakdown -Count'!K22</f>
        <v>0</v>
      </c>
      <c r="K25" s="11">
        <f t="shared" si="0"/>
        <v>1</v>
      </c>
      <c r="L25" s="11">
        <v>22</v>
      </c>
      <c r="M25" s="13">
        <f t="shared" si="1"/>
        <v>4.5454545454545456E-2</v>
      </c>
      <c r="N25" s="254">
        <f t="shared" si="2"/>
        <v>3.625</v>
      </c>
    </row>
    <row r="26" spans="1:14" s="4" customFormat="1" ht="30.75" thickBot="1">
      <c r="A26" s="33" t="s">
        <v>102</v>
      </c>
      <c r="B26" s="58">
        <v>1</v>
      </c>
      <c r="C26" s="58" t="s">
        <v>9</v>
      </c>
      <c r="D26" s="23" t="s">
        <v>44</v>
      </c>
      <c r="E26" s="23"/>
      <c r="F26" s="308">
        <f>'Breakdown -Count'!F23/'Breakdown -Count'!K23</f>
        <v>0.25</v>
      </c>
      <c r="G26" s="308">
        <f>'Breakdown -Count'!G23/'Breakdown -Count'!K23</f>
        <v>0.5</v>
      </c>
      <c r="H26" s="308">
        <f>'Breakdown -Count'!H23/'Breakdown -Count'!K23</f>
        <v>0.125</v>
      </c>
      <c r="I26" s="308">
        <f>'Breakdown -Count'!I23/'Breakdown -Count'!K23</f>
        <v>0.125</v>
      </c>
      <c r="J26" s="308">
        <f>'Breakdown -Count'!J23/'Breakdown -Count'!K23</f>
        <v>0</v>
      </c>
      <c r="K26" s="11">
        <f t="shared" si="0"/>
        <v>1</v>
      </c>
      <c r="L26" s="11">
        <v>22</v>
      </c>
      <c r="M26" s="13">
        <f t="shared" si="1"/>
        <v>4.5454545454545456E-2</v>
      </c>
      <c r="N26" s="254">
        <f t="shared" si="2"/>
        <v>3.875</v>
      </c>
    </row>
    <row r="27" spans="1:14" s="4" customFormat="1" ht="30.75" thickBot="1">
      <c r="A27" s="33" t="s">
        <v>102</v>
      </c>
      <c r="B27" s="58">
        <v>1</v>
      </c>
      <c r="C27" s="58" t="s">
        <v>10</v>
      </c>
      <c r="D27" s="23" t="s">
        <v>37</v>
      </c>
      <c r="E27" s="23"/>
      <c r="F27" s="308">
        <f>'Breakdown -Count'!F24/'Breakdown -Count'!K24</f>
        <v>0.25</v>
      </c>
      <c r="G27" s="308">
        <f>'Breakdown -Count'!G24/'Breakdown -Count'!K24</f>
        <v>0.5</v>
      </c>
      <c r="H27" s="308">
        <f>'Breakdown -Count'!H24/'Breakdown -Count'!K24</f>
        <v>0.125</v>
      </c>
      <c r="I27" s="308">
        <f>'Breakdown -Count'!I24/'Breakdown -Count'!K24</f>
        <v>0.125</v>
      </c>
      <c r="J27" s="308">
        <f>'Breakdown -Count'!J24/'Breakdown -Count'!K24</f>
        <v>0</v>
      </c>
      <c r="K27" s="11">
        <f t="shared" si="0"/>
        <v>1</v>
      </c>
      <c r="L27" s="11">
        <v>22</v>
      </c>
      <c r="M27" s="13">
        <f t="shared" si="1"/>
        <v>4.5454545454545456E-2</v>
      </c>
      <c r="N27" s="254">
        <f t="shared" si="2"/>
        <v>3.875</v>
      </c>
    </row>
    <row r="28" spans="1:14" s="4" customFormat="1" ht="15.75" thickBot="1">
      <c r="A28" s="33" t="s">
        <v>102</v>
      </c>
      <c r="B28" s="58">
        <v>1</v>
      </c>
      <c r="C28" s="58" t="s">
        <v>11</v>
      </c>
      <c r="D28" s="24" t="s">
        <v>39</v>
      </c>
      <c r="E28" s="24"/>
      <c r="F28" s="308">
        <f>'Breakdown -Count'!F25/'Breakdown -Count'!K25</f>
        <v>0.375</v>
      </c>
      <c r="G28" s="308">
        <f>'Breakdown -Count'!G25/'Breakdown -Count'!K25</f>
        <v>0.375</v>
      </c>
      <c r="H28" s="308">
        <f>'Breakdown -Count'!H25/'Breakdown -Count'!K25</f>
        <v>0.125</v>
      </c>
      <c r="I28" s="308">
        <f>'Breakdown -Count'!I25/'Breakdown -Count'!K25</f>
        <v>0.125</v>
      </c>
      <c r="J28" s="308">
        <f>'Breakdown -Count'!J25/'Breakdown -Count'!K25</f>
        <v>0</v>
      </c>
      <c r="K28" s="11">
        <f t="shared" si="0"/>
        <v>1</v>
      </c>
      <c r="L28" s="11">
        <v>22</v>
      </c>
      <c r="M28" s="13">
        <f t="shared" si="1"/>
        <v>4.5454545454545456E-2</v>
      </c>
      <c r="N28" s="254">
        <f t="shared" si="2"/>
        <v>4</v>
      </c>
    </row>
    <row r="29" spans="1:14" s="4" customFormat="1" ht="15.75" thickBot="1">
      <c r="A29" s="33" t="s">
        <v>102</v>
      </c>
      <c r="B29" s="58">
        <v>1</v>
      </c>
      <c r="C29" s="58" t="s">
        <v>12</v>
      </c>
      <c r="D29" s="24" t="s">
        <v>38</v>
      </c>
      <c r="E29" s="24"/>
      <c r="F29" s="308">
        <f>'Breakdown -Count'!F26/'Breakdown -Count'!K26</f>
        <v>0.25</v>
      </c>
      <c r="G29" s="308">
        <f>'Breakdown -Count'!G26/'Breakdown -Count'!K26</f>
        <v>0.25</v>
      </c>
      <c r="H29" s="308">
        <f>'Breakdown -Count'!H26/'Breakdown -Count'!K26</f>
        <v>0.375</v>
      </c>
      <c r="I29" s="308">
        <f>'Breakdown -Count'!I26/'Breakdown -Count'!K26</f>
        <v>0.125</v>
      </c>
      <c r="J29" s="308">
        <f>'Breakdown -Count'!J26/'Breakdown -Count'!K26</f>
        <v>0</v>
      </c>
      <c r="K29" s="11">
        <f t="shared" si="0"/>
        <v>1</v>
      </c>
      <c r="L29" s="11">
        <v>22</v>
      </c>
      <c r="M29" s="13">
        <f t="shared" si="1"/>
        <v>4.5454545454545456E-2</v>
      </c>
      <c r="N29" s="254">
        <f t="shared" si="2"/>
        <v>3.625</v>
      </c>
    </row>
    <row r="30" spans="1:14" s="4" customFormat="1" ht="15.75" thickBot="1">
      <c r="A30" s="33" t="s">
        <v>102</v>
      </c>
      <c r="B30" s="58">
        <v>1</v>
      </c>
      <c r="C30" s="58" t="s">
        <v>13</v>
      </c>
      <c r="D30" s="23" t="s">
        <v>40</v>
      </c>
      <c r="E30" s="23"/>
      <c r="F30" s="308">
        <f>'Breakdown -Count'!F27/'Breakdown -Count'!K27</f>
        <v>0.375</v>
      </c>
      <c r="G30" s="308">
        <f>'Breakdown -Count'!G27/'Breakdown -Count'!K27</f>
        <v>0.25</v>
      </c>
      <c r="H30" s="308">
        <f>'Breakdown -Count'!H27/'Breakdown -Count'!K27</f>
        <v>0.25</v>
      </c>
      <c r="I30" s="308">
        <f>'Breakdown -Count'!I27/'Breakdown -Count'!K27</f>
        <v>0.125</v>
      </c>
      <c r="J30" s="308">
        <f>'Breakdown -Count'!J27/'Breakdown -Count'!K27</f>
        <v>0</v>
      </c>
      <c r="K30" s="11">
        <f t="shared" si="0"/>
        <v>1</v>
      </c>
      <c r="L30" s="11">
        <v>22</v>
      </c>
      <c r="M30" s="13">
        <f t="shared" si="1"/>
        <v>4.5454545454545456E-2</v>
      </c>
      <c r="N30" s="254">
        <f t="shared" si="2"/>
        <v>3.875</v>
      </c>
    </row>
    <row r="31" spans="1:14" s="4" customFormat="1" ht="15.75" thickBot="1">
      <c r="A31" s="33" t="s">
        <v>102</v>
      </c>
      <c r="B31" s="58">
        <v>1</v>
      </c>
      <c r="C31" s="58" t="s">
        <v>15</v>
      </c>
      <c r="D31" s="24" t="s">
        <v>41</v>
      </c>
      <c r="E31" s="24"/>
      <c r="F31" s="308">
        <f>'Breakdown -Count'!F28/'Breakdown -Count'!K28</f>
        <v>0.25</v>
      </c>
      <c r="G31" s="308">
        <f>'Breakdown -Count'!G28/'Breakdown -Count'!K28</f>
        <v>0.25</v>
      </c>
      <c r="H31" s="308">
        <f>'Breakdown -Count'!H28/'Breakdown -Count'!K28</f>
        <v>0.375</v>
      </c>
      <c r="I31" s="308">
        <f>'Breakdown -Count'!I28/'Breakdown -Count'!K28</f>
        <v>0.125</v>
      </c>
      <c r="J31" s="308">
        <f>'Breakdown -Count'!J28/'Breakdown -Count'!K28</f>
        <v>0</v>
      </c>
      <c r="K31" s="11">
        <f t="shared" si="0"/>
        <v>1</v>
      </c>
      <c r="L31" s="11">
        <v>22</v>
      </c>
      <c r="M31" s="13">
        <f t="shared" si="1"/>
        <v>4.5454545454545456E-2</v>
      </c>
      <c r="N31" s="254">
        <f t="shared" si="2"/>
        <v>3.625</v>
      </c>
    </row>
    <row r="32" spans="1:14" s="4" customFormat="1" ht="15.75" thickBot="1">
      <c r="A32" s="33" t="s">
        <v>102</v>
      </c>
      <c r="B32" s="58">
        <v>1</v>
      </c>
      <c r="C32" s="58" t="s">
        <v>16</v>
      </c>
      <c r="D32" s="23" t="s">
        <v>43</v>
      </c>
      <c r="E32" s="24"/>
      <c r="F32" s="308">
        <f>'Breakdown -Count'!F29/'Breakdown -Count'!K29</f>
        <v>0.2857142857142857</v>
      </c>
      <c r="G32" s="308">
        <f>'Breakdown -Count'!G29/'Breakdown -Count'!K29</f>
        <v>0.2857142857142857</v>
      </c>
      <c r="H32" s="308">
        <f>'Breakdown -Count'!H29/'Breakdown -Count'!K29</f>
        <v>0.2857142857142857</v>
      </c>
      <c r="I32" s="308">
        <f>'Breakdown -Count'!I29/'Breakdown -Count'!K29</f>
        <v>0.14285714285714285</v>
      </c>
      <c r="J32" s="308">
        <f>'Breakdown -Count'!J29/'Breakdown -Count'!K29</f>
        <v>0</v>
      </c>
      <c r="K32" s="11">
        <f t="shared" si="0"/>
        <v>1</v>
      </c>
      <c r="L32" s="11">
        <v>22</v>
      </c>
      <c r="M32" s="13">
        <f t="shared" si="1"/>
        <v>4.5454545454545456E-2</v>
      </c>
      <c r="N32" s="254">
        <f t="shared" si="2"/>
        <v>3.714285714285714</v>
      </c>
    </row>
    <row r="33" spans="1:14" s="4" customFormat="1" ht="15.75" thickBot="1">
      <c r="A33" s="33" t="s">
        <v>102</v>
      </c>
      <c r="B33" s="78">
        <v>1</v>
      </c>
      <c r="C33" s="78" t="s">
        <v>17</v>
      </c>
      <c r="D33" s="40" t="s">
        <v>45</v>
      </c>
      <c r="E33" s="40"/>
      <c r="F33" s="308">
        <f>'Breakdown -Count'!F30/'Breakdown -Count'!K30</f>
        <v>0.625</v>
      </c>
      <c r="G33" s="308">
        <f>'Breakdown -Count'!G30/'Breakdown -Count'!K30</f>
        <v>0</v>
      </c>
      <c r="H33" s="308">
        <f>'Breakdown -Count'!H30/'Breakdown -Count'!K30</f>
        <v>0.125</v>
      </c>
      <c r="I33" s="308">
        <f>'Breakdown -Count'!I30/'Breakdown -Count'!K30</f>
        <v>0.125</v>
      </c>
      <c r="J33" s="308">
        <f>'Breakdown -Count'!J30/'Breakdown -Count'!K30</f>
        <v>0.125</v>
      </c>
      <c r="K33" s="66">
        <f t="shared" si="0"/>
        <v>1</v>
      </c>
      <c r="L33" s="66">
        <v>22</v>
      </c>
      <c r="M33" s="67">
        <f t="shared" si="1"/>
        <v>4.5454545454545456E-2</v>
      </c>
      <c r="N33" s="254">
        <f t="shared" si="2"/>
        <v>3.875</v>
      </c>
    </row>
    <row r="34" spans="1:14" s="4" customFormat="1" ht="15.75" thickBot="1">
      <c r="A34" s="33" t="s">
        <v>102</v>
      </c>
      <c r="B34" s="72">
        <v>1</v>
      </c>
      <c r="C34" s="72" t="s">
        <v>18</v>
      </c>
      <c r="D34" s="73" t="s">
        <v>46</v>
      </c>
      <c r="E34" s="73"/>
      <c r="F34" s="311">
        <f>'Breakdown -Count'!F31/'Breakdown -Count'!K31</f>
        <v>0.625</v>
      </c>
      <c r="G34" s="311">
        <f>'Breakdown -Count'!G31/'Breakdown -Count'!K31</f>
        <v>0.125</v>
      </c>
      <c r="H34" s="311">
        <f>'Breakdown -Count'!H31/'Breakdown -Count'!K31</f>
        <v>0</v>
      </c>
      <c r="I34" s="311">
        <f>'Breakdown -Count'!I31/'Breakdown -Count'!K31</f>
        <v>0.125</v>
      </c>
      <c r="J34" s="311">
        <f>'Breakdown -Count'!J31/'Breakdown -Count'!K31</f>
        <v>0.125</v>
      </c>
      <c r="K34" s="75">
        <f t="shared" si="0"/>
        <v>1</v>
      </c>
      <c r="L34" s="75">
        <v>22</v>
      </c>
      <c r="M34" s="76">
        <f t="shared" si="1"/>
        <v>4.5454545454545456E-2</v>
      </c>
      <c r="N34" s="254">
        <f t="shared" si="2"/>
        <v>4</v>
      </c>
    </row>
    <row r="35" spans="1:14" s="4" customFormat="1" ht="18" thickBot="1">
      <c r="A35" s="322" t="s">
        <v>103</v>
      </c>
      <c r="B35" s="60">
        <v>2</v>
      </c>
      <c r="C35" s="60" t="s">
        <v>0</v>
      </c>
      <c r="D35" s="61" t="s">
        <v>32</v>
      </c>
      <c r="E35" s="61" t="s">
        <v>42</v>
      </c>
      <c r="F35" s="310">
        <f>'Breakdown -Count'!F32/'Breakdown -Count'!K32</f>
        <v>0.25</v>
      </c>
      <c r="G35" s="310">
        <f>'Breakdown -Count'!G32/'Breakdown -Count'!K32</f>
        <v>0.25</v>
      </c>
      <c r="H35" s="310">
        <f>'Breakdown -Count'!H32/'Breakdown -Count'!K32</f>
        <v>0.5</v>
      </c>
      <c r="I35" s="310">
        <f>'Breakdown -Count'!I32/'Breakdown -Count'!K32</f>
        <v>0</v>
      </c>
      <c r="J35" s="310">
        <f>'Breakdown -Count'!J32/'Breakdown -Count'!K32</f>
        <v>0</v>
      </c>
      <c r="K35" s="8">
        <f t="shared" si="0"/>
        <v>1</v>
      </c>
      <c r="L35" s="8">
        <v>10</v>
      </c>
      <c r="M35" s="10">
        <f t="shared" si="1"/>
        <v>0.1</v>
      </c>
      <c r="N35" s="254">
        <f t="shared" si="2"/>
        <v>3.75</v>
      </c>
    </row>
    <row r="36" spans="1:14" s="4" customFormat="1" ht="18" thickBot="1">
      <c r="A36" s="12" t="s">
        <v>103</v>
      </c>
      <c r="B36" s="58">
        <v>2</v>
      </c>
      <c r="C36" s="58" t="s">
        <v>1</v>
      </c>
      <c r="D36" s="59" t="s">
        <v>34</v>
      </c>
      <c r="E36" s="59"/>
      <c r="F36" s="308">
        <f>'Breakdown -Count'!F33/'Breakdown -Count'!K33</f>
        <v>0.33333333333333331</v>
      </c>
      <c r="G36" s="308">
        <f>'Breakdown -Count'!G33/'Breakdown -Count'!K33</f>
        <v>0.16666666666666666</v>
      </c>
      <c r="H36" s="308">
        <f>'Breakdown -Count'!H33/'Breakdown -Count'!K33</f>
        <v>0.33333333333333331</v>
      </c>
      <c r="I36" s="308">
        <f>'Breakdown -Count'!I33/'Breakdown -Count'!K33</f>
        <v>0.16666666666666666</v>
      </c>
      <c r="J36" s="308">
        <f>'Breakdown -Count'!J33/'Breakdown -Count'!K33</f>
        <v>0</v>
      </c>
      <c r="K36" s="11">
        <f t="shared" si="0"/>
        <v>0.99999999999999989</v>
      </c>
      <c r="L36" s="11">
        <v>10</v>
      </c>
      <c r="M36" s="13">
        <f t="shared" si="1"/>
        <v>9.9999999999999992E-2</v>
      </c>
      <c r="N36" s="254">
        <f t="shared" si="2"/>
        <v>3.666666666666667</v>
      </c>
    </row>
    <row r="37" spans="1:14" s="4" customFormat="1" ht="18" thickBot="1">
      <c r="A37" s="12" t="s">
        <v>103</v>
      </c>
      <c r="B37" s="58">
        <v>2</v>
      </c>
      <c r="C37" s="58" t="s">
        <v>6</v>
      </c>
      <c r="D37" s="59" t="s">
        <v>33</v>
      </c>
      <c r="E37" s="59"/>
      <c r="F37" s="308">
        <f>'Breakdown -Count'!F34/'Breakdown -Count'!K34</f>
        <v>0</v>
      </c>
      <c r="G37" s="308">
        <f>'Breakdown -Count'!G34/'Breakdown -Count'!K34</f>
        <v>0.5</v>
      </c>
      <c r="H37" s="308">
        <f>'Breakdown -Count'!H34/'Breakdown -Count'!K34</f>
        <v>0.33333333333333331</v>
      </c>
      <c r="I37" s="308">
        <f>'Breakdown -Count'!I34/'Breakdown -Count'!K34</f>
        <v>0.16666666666666666</v>
      </c>
      <c r="J37" s="308">
        <f>'Breakdown -Count'!J34/'Breakdown -Count'!K34</f>
        <v>0</v>
      </c>
      <c r="K37" s="11">
        <f t="shared" si="0"/>
        <v>0.99999999999999989</v>
      </c>
      <c r="L37" s="11">
        <v>10</v>
      </c>
      <c r="M37" s="13">
        <f t="shared" si="1"/>
        <v>9.9999999999999992E-2</v>
      </c>
      <c r="N37" s="254">
        <f t="shared" si="2"/>
        <v>3.3333333333333339</v>
      </c>
    </row>
    <row r="38" spans="1:14" s="4" customFormat="1" ht="15.75" thickBot="1">
      <c r="A38" s="12" t="s">
        <v>103</v>
      </c>
      <c r="B38" s="58">
        <v>2</v>
      </c>
      <c r="C38" s="58" t="s">
        <v>7</v>
      </c>
      <c r="D38" s="24" t="s">
        <v>35</v>
      </c>
      <c r="E38" s="24"/>
      <c r="F38" s="308">
        <f>'Breakdown -Count'!F35/'Breakdown -Count'!K35</f>
        <v>0.16666666666666666</v>
      </c>
      <c r="G38" s="308">
        <f>'Breakdown -Count'!G35/'Breakdown -Count'!K35</f>
        <v>0.16666666666666666</v>
      </c>
      <c r="H38" s="308">
        <f>'Breakdown -Count'!H35/'Breakdown -Count'!K35</f>
        <v>0.33333333333333331</v>
      </c>
      <c r="I38" s="308">
        <f>'Breakdown -Count'!I35/'Breakdown -Count'!K35</f>
        <v>0.33333333333333331</v>
      </c>
      <c r="J38" s="308">
        <f>'Breakdown -Count'!J35/'Breakdown -Count'!K35</f>
        <v>0</v>
      </c>
      <c r="K38" s="11">
        <f t="shared" si="0"/>
        <v>1</v>
      </c>
      <c r="L38" s="11">
        <v>10</v>
      </c>
      <c r="M38" s="13">
        <f t="shared" si="1"/>
        <v>0.1</v>
      </c>
      <c r="N38" s="254">
        <f t="shared" si="2"/>
        <v>3.1666666666666665</v>
      </c>
    </row>
    <row r="39" spans="1:14" s="4" customFormat="1" ht="15.75" thickBot="1">
      <c r="A39" s="12" t="s">
        <v>103</v>
      </c>
      <c r="B39" s="58">
        <v>2</v>
      </c>
      <c r="C39" s="58" t="s">
        <v>8</v>
      </c>
      <c r="D39" s="23" t="s">
        <v>36</v>
      </c>
      <c r="E39" s="23"/>
      <c r="F39" s="308">
        <f>'Breakdown -Count'!F36/'Breakdown -Count'!K36</f>
        <v>0</v>
      </c>
      <c r="G39" s="308">
        <f>'Breakdown -Count'!G36/'Breakdown -Count'!K36</f>
        <v>0.4</v>
      </c>
      <c r="H39" s="308">
        <f>'Breakdown -Count'!H36/'Breakdown -Count'!K36</f>
        <v>0.4</v>
      </c>
      <c r="I39" s="308">
        <f>'Breakdown -Count'!I36/'Breakdown -Count'!K36</f>
        <v>0</v>
      </c>
      <c r="J39" s="308">
        <f>'Breakdown -Count'!J36/'Breakdown -Count'!K36</f>
        <v>0.2</v>
      </c>
      <c r="K39" s="11">
        <f t="shared" si="0"/>
        <v>1</v>
      </c>
      <c r="L39" s="11">
        <v>10</v>
      </c>
      <c r="M39" s="13">
        <f t="shared" si="1"/>
        <v>0.1</v>
      </c>
      <c r="N39" s="254">
        <f t="shared" si="2"/>
        <v>3.0000000000000004</v>
      </c>
    </row>
    <row r="40" spans="1:14" s="4" customFormat="1" ht="30.75" thickBot="1">
      <c r="A40" s="12" t="s">
        <v>103</v>
      </c>
      <c r="B40" s="58">
        <v>2</v>
      </c>
      <c r="C40" s="58" t="s">
        <v>9</v>
      </c>
      <c r="D40" s="23" t="s">
        <v>44</v>
      </c>
      <c r="E40" s="23"/>
      <c r="F40" s="308">
        <f>'Breakdown -Count'!F37/'Breakdown -Count'!K37</f>
        <v>0.2</v>
      </c>
      <c r="G40" s="308">
        <f>'Breakdown -Count'!G37/'Breakdown -Count'!K37</f>
        <v>0.4</v>
      </c>
      <c r="H40" s="308">
        <f>'Breakdown -Count'!H37/'Breakdown -Count'!K37</f>
        <v>0.4</v>
      </c>
      <c r="I40" s="308">
        <f>'Breakdown -Count'!I37/'Breakdown -Count'!K37</f>
        <v>0</v>
      </c>
      <c r="J40" s="308">
        <f>'Breakdown -Count'!J37/'Breakdown -Count'!K37</f>
        <v>0</v>
      </c>
      <c r="K40" s="11">
        <f t="shared" si="0"/>
        <v>1</v>
      </c>
      <c r="L40" s="11">
        <v>10</v>
      </c>
      <c r="M40" s="13">
        <f t="shared" si="1"/>
        <v>0.1</v>
      </c>
      <c r="N40" s="254">
        <f t="shared" si="2"/>
        <v>3.8000000000000003</v>
      </c>
    </row>
    <row r="41" spans="1:14" s="4" customFormat="1" ht="30.75" thickBot="1">
      <c r="A41" s="12" t="s">
        <v>103</v>
      </c>
      <c r="B41" s="58">
        <v>2</v>
      </c>
      <c r="C41" s="58" t="s">
        <v>10</v>
      </c>
      <c r="D41" s="23" t="s">
        <v>37</v>
      </c>
      <c r="E41" s="23"/>
      <c r="F41" s="308">
        <f>'Breakdown -Count'!F38/'Breakdown -Count'!K38</f>
        <v>0</v>
      </c>
      <c r="G41" s="308">
        <f>'Breakdown -Count'!G38/'Breakdown -Count'!K38</f>
        <v>0.33333333333333331</v>
      </c>
      <c r="H41" s="308">
        <f>'Breakdown -Count'!H38/'Breakdown -Count'!K38</f>
        <v>0.66666666666666663</v>
      </c>
      <c r="I41" s="308">
        <f>'Breakdown -Count'!I38/'Breakdown -Count'!K38</f>
        <v>0</v>
      </c>
      <c r="J41" s="308">
        <f>'Breakdown -Count'!J38/'Breakdown -Count'!K38</f>
        <v>0</v>
      </c>
      <c r="K41" s="11">
        <f t="shared" si="0"/>
        <v>1</v>
      </c>
      <c r="L41" s="11">
        <v>10</v>
      </c>
      <c r="M41" s="13">
        <f t="shared" si="1"/>
        <v>0.1</v>
      </c>
      <c r="N41" s="254">
        <f t="shared" si="2"/>
        <v>3.333333333333333</v>
      </c>
    </row>
    <row r="42" spans="1:14" s="4" customFormat="1" ht="15.75" thickBot="1">
      <c r="A42" s="12" t="s">
        <v>103</v>
      </c>
      <c r="B42" s="58">
        <v>2</v>
      </c>
      <c r="C42" s="58" t="s">
        <v>11</v>
      </c>
      <c r="D42" s="24" t="s">
        <v>39</v>
      </c>
      <c r="E42" s="24"/>
      <c r="F42" s="308">
        <f>'Breakdown -Count'!F39/'Breakdown -Count'!K39</f>
        <v>0.16666666666666666</v>
      </c>
      <c r="G42" s="308">
        <f>'Breakdown -Count'!G39/'Breakdown -Count'!K39</f>
        <v>0.16666666666666666</v>
      </c>
      <c r="H42" s="308">
        <f>'Breakdown -Count'!H39/'Breakdown -Count'!K39</f>
        <v>0.5</v>
      </c>
      <c r="I42" s="308">
        <f>'Breakdown -Count'!I39/'Breakdown -Count'!K39</f>
        <v>0.16666666666666666</v>
      </c>
      <c r="J42" s="308">
        <f>'Breakdown -Count'!J39/'Breakdown -Count'!K39</f>
        <v>0</v>
      </c>
      <c r="K42" s="11">
        <f t="shared" si="0"/>
        <v>0.99999999999999989</v>
      </c>
      <c r="L42" s="11">
        <v>10</v>
      </c>
      <c r="M42" s="13">
        <f t="shared" si="1"/>
        <v>9.9999999999999992E-2</v>
      </c>
      <c r="N42" s="254">
        <f t="shared" si="2"/>
        <v>3.3333333333333339</v>
      </c>
    </row>
    <row r="43" spans="1:14" s="4" customFormat="1" ht="15.75" thickBot="1">
      <c r="A43" s="12" t="s">
        <v>103</v>
      </c>
      <c r="B43" s="58">
        <v>2</v>
      </c>
      <c r="C43" s="58" t="s">
        <v>12</v>
      </c>
      <c r="D43" s="24" t="s">
        <v>38</v>
      </c>
      <c r="E43" s="24"/>
      <c r="F43" s="308">
        <f>'Breakdown -Count'!F40/'Breakdown -Count'!K40</f>
        <v>0</v>
      </c>
      <c r="G43" s="308">
        <f>'Breakdown -Count'!G40/'Breakdown -Count'!K40</f>
        <v>0.33333333333333331</v>
      </c>
      <c r="H43" s="308">
        <f>'Breakdown -Count'!H40/'Breakdown -Count'!K40</f>
        <v>0.5</v>
      </c>
      <c r="I43" s="308">
        <f>'Breakdown -Count'!I40/'Breakdown -Count'!K40</f>
        <v>0</v>
      </c>
      <c r="J43" s="308">
        <f>'Breakdown -Count'!J40/'Breakdown -Count'!K40</f>
        <v>0.16666666666666666</v>
      </c>
      <c r="K43" s="11">
        <f t="shared" si="0"/>
        <v>0.99999999999999989</v>
      </c>
      <c r="L43" s="11">
        <v>10</v>
      </c>
      <c r="M43" s="13">
        <f t="shared" si="1"/>
        <v>9.9999999999999992E-2</v>
      </c>
      <c r="N43" s="254">
        <f t="shared" si="2"/>
        <v>3</v>
      </c>
    </row>
    <row r="44" spans="1:14" s="4" customFormat="1" ht="15.75" thickBot="1">
      <c r="A44" s="12" t="s">
        <v>103</v>
      </c>
      <c r="B44" s="58">
        <v>2</v>
      </c>
      <c r="C44" s="58" t="s">
        <v>13</v>
      </c>
      <c r="D44" s="23" t="s">
        <v>40</v>
      </c>
      <c r="E44" s="23"/>
      <c r="F44" s="308">
        <f>'Breakdown -Count'!F41/'Breakdown -Count'!K41</f>
        <v>0.16666666666666666</v>
      </c>
      <c r="G44" s="308">
        <f>'Breakdown -Count'!G41/'Breakdown -Count'!K41</f>
        <v>0.16666666666666666</v>
      </c>
      <c r="H44" s="308">
        <f>'Breakdown -Count'!H41/'Breakdown -Count'!K41</f>
        <v>0.5</v>
      </c>
      <c r="I44" s="308">
        <f>'Breakdown -Count'!I41/'Breakdown -Count'!K41</f>
        <v>0</v>
      </c>
      <c r="J44" s="308">
        <f>'Breakdown -Count'!J41/'Breakdown -Count'!K41</f>
        <v>0.16666666666666666</v>
      </c>
      <c r="K44" s="11">
        <f t="shared" si="0"/>
        <v>0.99999999999999989</v>
      </c>
      <c r="L44" s="11">
        <v>10</v>
      </c>
      <c r="M44" s="13">
        <f t="shared" si="1"/>
        <v>9.9999999999999992E-2</v>
      </c>
      <c r="N44" s="254">
        <f t="shared" si="2"/>
        <v>3.166666666666667</v>
      </c>
    </row>
    <row r="45" spans="1:14" s="4" customFormat="1" ht="15.75" thickBot="1">
      <c r="A45" s="12" t="s">
        <v>103</v>
      </c>
      <c r="B45" s="58">
        <v>2</v>
      </c>
      <c r="C45" s="58" t="s">
        <v>15</v>
      </c>
      <c r="D45" s="24" t="s">
        <v>41</v>
      </c>
      <c r="E45" s="24"/>
      <c r="F45" s="308">
        <f>'Breakdown -Count'!F42/'Breakdown -Count'!K42</f>
        <v>0</v>
      </c>
      <c r="G45" s="308">
        <f>'Breakdown -Count'!G42/'Breakdown -Count'!K42</f>
        <v>0.4</v>
      </c>
      <c r="H45" s="308">
        <f>'Breakdown -Count'!H42/'Breakdown -Count'!K42</f>
        <v>0.4</v>
      </c>
      <c r="I45" s="308">
        <f>'Breakdown -Count'!I42/'Breakdown -Count'!K42</f>
        <v>0</v>
      </c>
      <c r="J45" s="308">
        <f>'Breakdown -Count'!J42/'Breakdown -Count'!K42</f>
        <v>0.2</v>
      </c>
      <c r="K45" s="11">
        <f t="shared" si="0"/>
        <v>1</v>
      </c>
      <c r="L45" s="11">
        <v>10</v>
      </c>
      <c r="M45" s="13">
        <f t="shared" si="1"/>
        <v>0.1</v>
      </c>
      <c r="N45" s="254">
        <f t="shared" si="2"/>
        <v>3.0000000000000004</v>
      </c>
    </row>
    <row r="46" spans="1:14" s="4" customFormat="1" ht="15.75" thickBot="1">
      <c r="A46" s="12" t="s">
        <v>103</v>
      </c>
      <c r="B46" s="58">
        <v>2</v>
      </c>
      <c r="C46" s="58" t="s">
        <v>16</v>
      </c>
      <c r="D46" s="23" t="s">
        <v>43</v>
      </c>
      <c r="E46" s="24"/>
      <c r="F46" s="308">
        <f>'Breakdown -Count'!F43/'Breakdown -Count'!K43</f>
        <v>0.4</v>
      </c>
      <c r="G46" s="308">
        <f>'Breakdown -Count'!G43/'Breakdown -Count'!K43</f>
        <v>0.2</v>
      </c>
      <c r="H46" s="308">
        <f>'Breakdown -Count'!H43/'Breakdown -Count'!K43</f>
        <v>0.4</v>
      </c>
      <c r="I46" s="308">
        <f>'Breakdown -Count'!I43/'Breakdown -Count'!K43</f>
        <v>0</v>
      </c>
      <c r="J46" s="308">
        <f>'Breakdown -Count'!J43/'Breakdown -Count'!K43</f>
        <v>0</v>
      </c>
      <c r="K46" s="11">
        <f t="shared" si="0"/>
        <v>1</v>
      </c>
      <c r="L46" s="11">
        <v>10</v>
      </c>
      <c r="M46" s="13">
        <f t="shared" si="1"/>
        <v>0.1</v>
      </c>
      <c r="N46" s="254">
        <f t="shared" si="2"/>
        <v>4</v>
      </c>
    </row>
    <row r="47" spans="1:14" s="4" customFormat="1" ht="15.75" thickBot="1">
      <c r="A47" s="12" t="s">
        <v>103</v>
      </c>
      <c r="B47" s="78">
        <v>2</v>
      </c>
      <c r="C47" s="78" t="s">
        <v>17</v>
      </c>
      <c r="D47" s="40" t="s">
        <v>45</v>
      </c>
      <c r="E47" s="40"/>
      <c r="F47" s="308">
        <f>'Breakdown -Count'!F44/'Breakdown -Count'!K44</f>
        <v>0.33333333333333331</v>
      </c>
      <c r="G47" s="308">
        <f>'Breakdown -Count'!G44/'Breakdown -Count'!K44</f>
        <v>0</v>
      </c>
      <c r="H47" s="308">
        <f>'Breakdown -Count'!H44/'Breakdown -Count'!K44</f>
        <v>0</v>
      </c>
      <c r="I47" s="308">
        <f>'Breakdown -Count'!I44/'Breakdown -Count'!K44</f>
        <v>0.33333333333333331</v>
      </c>
      <c r="J47" s="308">
        <f>'Breakdown -Count'!J44/'Breakdown -Count'!K44</f>
        <v>0.33333333333333331</v>
      </c>
      <c r="K47" s="66">
        <f t="shared" si="0"/>
        <v>1</v>
      </c>
      <c r="L47" s="66">
        <v>10</v>
      </c>
      <c r="M47" s="67">
        <f t="shared" si="1"/>
        <v>0.1</v>
      </c>
      <c r="N47" s="254">
        <f t="shared" si="2"/>
        <v>2.6666666666666665</v>
      </c>
    </row>
    <row r="48" spans="1:14" s="4" customFormat="1" ht="15.75" thickBot="1">
      <c r="A48" s="14" t="s">
        <v>103</v>
      </c>
      <c r="B48" s="72">
        <v>2</v>
      </c>
      <c r="C48" s="72" t="s">
        <v>18</v>
      </c>
      <c r="D48" s="73" t="s">
        <v>46</v>
      </c>
      <c r="E48" s="73"/>
      <c r="F48" s="311">
        <f>'Breakdown -Count'!F45/'Breakdown -Count'!K45</f>
        <v>0.33333333333333331</v>
      </c>
      <c r="G48" s="311">
        <f>'Breakdown -Count'!G45/'Breakdown -Count'!K45</f>
        <v>0</v>
      </c>
      <c r="H48" s="311">
        <f>'Breakdown -Count'!H45/'Breakdown -Count'!K45</f>
        <v>0</v>
      </c>
      <c r="I48" s="311">
        <f>'Breakdown -Count'!I45/'Breakdown -Count'!K45</f>
        <v>0.5</v>
      </c>
      <c r="J48" s="311">
        <f>'Breakdown -Count'!J45/'Breakdown -Count'!K45</f>
        <v>0.16666666666666666</v>
      </c>
      <c r="K48" s="75">
        <f t="shared" si="0"/>
        <v>0.99999999999999989</v>
      </c>
      <c r="L48" s="75">
        <v>10</v>
      </c>
      <c r="M48" s="76">
        <f t="shared" si="1"/>
        <v>9.9999999999999992E-2</v>
      </c>
      <c r="N48" s="254">
        <f t="shared" si="2"/>
        <v>2.8333333333333335</v>
      </c>
    </row>
    <row r="49" spans="1:14" s="4" customFormat="1" ht="18" thickBot="1">
      <c r="A49" s="33" t="s">
        <v>104</v>
      </c>
      <c r="B49" s="60">
        <v>3</v>
      </c>
      <c r="C49" s="60" t="s">
        <v>0</v>
      </c>
      <c r="D49" s="61" t="s">
        <v>32</v>
      </c>
      <c r="E49" s="61" t="s">
        <v>42</v>
      </c>
      <c r="F49" s="310">
        <f>'Breakdown -Count'!F46/'Breakdown -Count'!K46</f>
        <v>0</v>
      </c>
      <c r="G49" s="310">
        <f>'Breakdown -Count'!G46/'Breakdown -Count'!K46</f>
        <v>1</v>
      </c>
      <c r="H49" s="310">
        <f>'Breakdown -Count'!H46/'Breakdown -Count'!K46</f>
        <v>0</v>
      </c>
      <c r="I49" s="310">
        <f>'Breakdown -Count'!I46/'Breakdown -Count'!K46</f>
        <v>0</v>
      </c>
      <c r="J49" s="310">
        <f>'Breakdown -Count'!J46/'Breakdown -Count'!K46</f>
        <v>0</v>
      </c>
      <c r="K49" s="8">
        <f t="shared" si="0"/>
        <v>1</v>
      </c>
      <c r="L49" s="8">
        <v>12</v>
      </c>
      <c r="M49" s="10">
        <f t="shared" si="1"/>
        <v>8.3333333333333329E-2</v>
      </c>
      <c r="N49" s="254">
        <f t="shared" si="2"/>
        <v>4</v>
      </c>
    </row>
    <row r="50" spans="1:14" s="4" customFormat="1" ht="18" thickBot="1">
      <c r="A50" s="31" t="s">
        <v>104</v>
      </c>
      <c r="B50" s="58">
        <v>3</v>
      </c>
      <c r="C50" s="58" t="s">
        <v>1</v>
      </c>
      <c r="D50" s="59" t="s">
        <v>34</v>
      </c>
      <c r="E50" s="59"/>
      <c r="F50" s="308">
        <f>'Breakdown -Count'!F47/'Breakdown -Count'!K47</f>
        <v>0</v>
      </c>
      <c r="G50" s="308">
        <f>'Breakdown -Count'!G47/'Breakdown -Count'!K47</f>
        <v>1</v>
      </c>
      <c r="H50" s="308">
        <f>'Breakdown -Count'!H47/'Breakdown -Count'!K47</f>
        <v>0</v>
      </c>
      <c r="I50" s="308">
        <f>'Breakdown -Count'!I47/'Breakdown -Count'!K47</f>
        <v>0</v>
      </c>
      <c r="J50" s="308">
        <f>'Breakdown -Count'!J47/'Breakdown -Count'!K47</f>
        <v>0</v>
      </c>
      <c r="K50" s="11">
        <f t="shared" si="0"/>
        <v>1</v>
      </c>
      <c r="L50" s="11">
        <v>12</v>
      </c>
      <c r="M50" s="13">
        <f t="shared" si="1"/>
        <v>8.3333333333333329E-2</v>
      </c>
      <c r="N50" s="254">
        <f t="shared" si="2"/>
        <v>4</v>
      </c>
    </row>
    <row r="51" spans="1:14" s="4" customFormat="1" ht="18" thickBot="1">
      <c r="A51" s="31" t="s">
        <v>104</v>
      </c>
      <c r="B51" s="58">
        <v>3</v>
      </c>
      <c r="C51" s="58" t="s">
        <v>6</v>
      </c>
      <c r="D51" s="59" t="s">
        <v>33</v>
      </c>
      <c r="E51" s="59"/>
      <c r="F51" s="308">
        <f>'Breakdown -Count'!F48/'Breakdown -Count'!K48</f>
        <v>0</v>
      </c>
      <c r="G51" s="308">
        <f>'Breakdown -Count'!G48/'Breakdown -Count'!K48</f>
        <v>1</v>
      </c>
      <c r="H51" s="308">
        <f>'Breakdown -Count'!H48/'Breakdown -Count'!K48</f>
        <v>0</v>
      </c>
      <c r="I51" s="308">
        <f>'Breakdown -Count'!I48/'Breakdown -Count'!K48</f>
        <v>0</v>
      </c>
      <c r="J51" s="308">
        <f>'Breakdown -Count'!J48/'Breakdown -Count'!K48</f>
        <v>0</v>
      </c>
      <c r="K51" s="11">
        <f t="shared" si="0"/>
        <v>1</v>
      </c>
      <c r="L51" s="11">
        <v>12</v>
      </c>
      <c r="M51" s="13">
        <f t="shared" si="1"/>
        <v>8.3333333333333329E-2</v>
      </c>
      <c r="N51" s="254">
        <f t="shared" si="2"/>
        <v>4</v>
      </c>
    </row>
    <row r="52" spans="1:14" s="4" customFormat="1" ht="15.75" thickBot="1">
      <c r="A52" s="31" t="s">
        <v>104</v>
      </c>
      <c r="B52" s="58">
        <v>3</v>
      </c>
      <c r="C52" s="58" t="s">
        <v>7</v>
      </c>
      <c r="D52" s="24" t="s">
        <v>35</v>
      </c>
      <c r="E52" s="24"/>
      <c r="F52" s="308">
        <f>'Breakdown -Count'!F49/'Breakdown -Count'!K49</f>
        <v>0</v>
      </c>
      <c r="G52" s="308">
        <f>'Breakdown -Count'!G49/'Breakdown -Count'!K49</f>
        <v>1</v>
      </c>
      <c r="H52" s="308">
        <f>'Breakdown -Count'!H49/'Breakdown -Count'!K49</f>
        <v>0</v>
      </c>
      <c r="I52" s="308">
        <f>'Breakdown -Count'!I49/'Breakdown -Count'!K49</f>
        <v>0</v>
      </c>
      <c r="J52" s="308">
        <f>'Breakdown -Count'!J49/'Breakdown -Count'!K49</f>
        <v>0</v>
      </c>
      <c r="K52" s="11">
        <f t="shared" si="0"/>
        <v>1</v>
      </c>
      <c r="L52" s="11">
        <v>12</v>
      </c>
      <c r="M52" s="13">
        <f t="shared" si="1"/>
        <v>8.3333333333333329E-2</v>
      </c>
      <c r="N52" s="254">
        <f t="shared" si="2"/>
        <v>4</v>
      </c>
    </row>
    <row r="53" spans="1:14" s="4" customFormat="1" ht="15.75" thickBot="1">
      <c r="A53" s="31" t="s">
        <v>104</v>
      </c>
      <c r="B53" s="58">
        <v>3</v>
      </c>
      <c r="C53" s="58" t="s">
        <v>8</v>
      </c>
      <c r="D53" s="23" t="s">
        <v>36</v>
      </c>
      <c r="E53" s="23"/>
      <c r="F53" s="308">
        <f>'Breakdown -Count'!F50/'Breakdown -Count'!K50</f>
        <v>0</v>
      </c>
      <c r="G53" s="308">
        <f>'Breakdown -Count'!G50/'Breakdown -Count'!K50</f>
        <v>1</v>
      </c>
      <c r="H53" s="308">
        <f>'Breakdown -Count'!H50/'Breakdown -Count'!K50</f>
        <v>0</v>
      </c>
      <c r="I53" s="308">
        <f>'Breakdown -Count'!I50/'Breakdown -Count'!K50</f>
        <v>0</v>
      </c>
      <c r="J53" s="308">
        <f>'Breakdown -Count'!J50/'Breakdown -Count'!K50</f>
        <v>0</v>
      </c>
      <c r="K53" s="11">
        <f t="shared" si="0"/>
        <v>1</v>
      </c>
      <c r="L53" s="11">
        <v>12</v>
      </c>
      <c r="M53" s="13">
        <f t="shared" si="1"/>
        <v>8.3333333333333329E-2</v>
      </c>
      <c r="N53" s="254">
        <f t="shared" si="2"/>
        <v>4</v>
      </c>
    </row>
    <row r="54" spans="1:14" s="4" customFormat="1" ht="30.75" thickBot="1">
      <c r="A54" s="31" t="s">
        <v>104</v>
      </c>
      <c r="B54" s="58">
        <v>3</v>
      </c>
      <c r="C54" s="58" t="s">
        <v>9</v>
      </c>
      <c r="D54" s="23" t="s">
        <v>44</v>
      </c>
      <c r="E54" s="23"/>
      <c r="F54" s="308">
        <f>'Breakdown -Count'!F51/'Breakdown -Count'!K51</f>
        <v>0</v>
      </c>
      <c r="G54" s="308">
        <f>'Breakdown -Count'!G51/'Breakdown -Count'!K51</f>
        <v>1</v>
      </c>
      <c r="H54" s="308">
        <f>'Breakdown -Count'!H51/'Breakdown -Count'!K51</f>
        <v>0</v>
      </c>
      <c r="I54" s="308">
        <f>'Breakdown -Count'!I51/'Breakdown -Count'!K51</f>
        <v>0</v>
      </c>
      <c r="J54" s="308">
        <f>'Breakdown -Count'!J51/'Breakdown -Count'!K51</f>
        <v>0</v>
      </c>
      <c r="K54" s="11">
        <f t="shared" si="0"/>
        <v>1</v>
      </c>
      <c r="L54" s="11">
        <v>12</v>
      </c>
      <c r="M54" s="13">
        <f t="shared" si="1"/>
        <v>8.3333333333333329E-2</v>
      </c>
      <c r="N54" s="254">
        <f t="shared" si="2"/>
        <v>4</v>
      </c>
    </row>
    <row r="55" spans="1:14" s="4" customFormat="1" ht="30.75" thickBot="1">
      <c r="A55" s="31" t="s">
        <v>104</v>
      </c>
      <c r="B55" s="58">
        <v>3</v>
      </c>
      <c r="C55" s="58" t="s">
        <v>10</v>
      </c>
      <c r="D55" s="23" t="s">
        <v>37</v>
      </c>
      <c r="E55" s="23"/>
      <c r="F55" s="308">
        <f>'Breakdown -Count'!F52/'Breakdown -Count'!K52</f>
        <v>0</v>
      </c>
      <c r="G55" s="308">
        <f>'Breakdown -Count'!G52/'Breakdown -Count'!K52</f>
        <v>1</v>
      </c>
      <c r="H55" s="308">
        <f>'Breakdown -Count'!H52/'Breakdown -Count'!K52</f>
        <v>0</v>
      </c>
      <c r="I55" s="308">
        <f>'Breakdown -Count'!I52/'Breakdown -Count'!K52</f>
        <v>0</v>
      </c>
      <c r="J55" s="308">
        <f>'Breakdown -Count'!J52/'Breakdown -Count'!K52</f>
        <v>0</v>
      </c>
      <c r="K55" s="11">
        <f t="shared" si="0"/>
        <v>1</v>
      </c>
      <c r="L55" s="11">
        <v>12</v>
      </c>
      <c r="M55" s="13">
        <f t="shared" si="1"/>
        <v>8.3333333333333329E-2</v>
      </c>
      <c r="N55" s="254">
        <f t="shared" si="2"/>
        <v>4</v>
      </c>
    </row>
    <row r="56" spans="1:14" s="4" customFormat="1" ht="15.75" thickBot="1">
      <c r="A56" s="31" t="s">
        <v>104</v>
      </c>
      <c r="B56" s="58">
        <v>3</v>
      </c>
      <c r="C56" s="58" t="s">
        <v>11</v>
      </c>
      <c r="D56" s="24" t="s">
        <v>39</v>
      </c>
      <c r="E56" s="24"/>
      <c r="F56" s="308">
        <f>'Breakdown -Count'!F53/'Breakdown -Count'!K53</f>
        <v>0</v>
      </c>
      <c r="G56" s="308">
        <f>'Breakdown -Count'!G53/'Breakdown -Count'!K53</f>
        <v>1</v>
      </c>
      <c r="H56" s="308">
        <f>'Breakdown -Count'!H53/'Breakdown -Count'!K53</f>
        <v>0</v>
      </c>
      <c r="I56" s="308">
        <f>'Breakdown -Count'!I53/'Breakdown -Count'!K53</f>
        <v>0</v>
      </c>
      <c r="J56" s="308">
        <f>'Breakdown -Count'!J53/'Breakdown -Count'!K53</f>
        <v>0</v>
      </c>
      <c r="K56" s="11">
        <f t="shared" si="0"/>
        <v>1</v>
      </c>
      <c r="L56" s="11">
        <v>12</v>
      </c>
      <c r="M56" s="13">
        <f t="shared" si="1"/>
        <v>8.3333333333333329E-2</v>
      </c>
      <c r="N56" s="254">
        <f t="shared" si="2"/>
        <v>4</v>
      </c>
    </row>
    <row r="57" spans="1:14" s="4" customFormat="1" ht="15.75" thickBot="1">
      <c r="A57" s="31" t="s">
        <v>104</v>
      </c>
      <c r="B57" s="58">
        <v>3</v>
      </c>
      <c r="C57" s="58" t="s">
        <v>12</v>
      </c>
      <c r="D57" s="24" t="s">
        <v>38</v>
      </c>
      <c r="E57" s="24"/>
      <c r="F57" s="308">
        <f>'Breakdown -Count'!F54/'Breakdown -Count'!K54</f>
        <v>0</v>
      </c>
      <c r="G57" s="308">
        <f>'Breakdown -Count'!G54/'Breakdown -Count'!K54</f>
        <v>1</v>
      </c>
      <c r="H57" s="308">
        <f>'Breakdown -Count'!H54/'Breakdown -Count'!K54</f>
        <v>0</v>
      </c>
      <c r="I57" s="308">
        <f>'Breakdown -Count'!I54/'Breakdown -Count'!K54</f>
        <v>0</v>
      </c>
      <c r="J57" s="308">
        <f>'Breakdown -Count'!J54/'Breakdown -Count'!K54</f>
        <v>0</v>
      </c>
      <c r="K57" s="11">
        <f t="shared" si="0"/>
        <v>1</v>
      </c>
      <c r="L57" s="11">
        <v>12</v>
      </c>
      <c r="M57" s="13">
        <f t="shared" si="1"/>
        <v>8.3333333333333329E-2</v>
      </c>
      <c r="N57" s="254">
        <f t="shared" si="2"/>
        <v>4</v>
      </c>
    </row>
    <row r="58" spans="1:14" s="4" customFormat="1" ht="15.75" thickBot="1">
      <c r="A58" s="31" t="s">
        <v>104</v>
      </c>
      <c r="B58" s="58">
        <v>3</v>
      </c>
      <c r="C58" s="58" t="s">
        <v>13</v>
      </c>
      <c r="D58" s="23" t="s">
        <v>40</v>
      </c>
      <c r="E58" s="23"/>
      <c r="F58" s="308">
        <f>'Breakdown -Count'!F55/'Breakdown -Count'!K55</f>
        <v>1</v>
      </c>
      <c r="G58" s="308">
        <f>'Breakdown -Count'!G55/'Breakdown -Count'!K55</f>
        <v>0</v>
      </c>
      <c r="H58" s="308">
        <f>'Breakdown -Count'!H55/'Breakdown -Count'!K55</f>
        <v>0</v>
      </c>
      <c r="I58" s="308">
        <f>'Breakdown -Count'!I55/'Breakdown -Count'!K55</f>
        <v>0</v>
      </c>
      <c r="J58" s="308">
        <f>'Breakdown -Count'!J55/'Breakdown -Count'!K55</f>
        <v>0</v>
      </c>
      <c r="K58" s="11">
        <f t="shared" si="0"/>
        <v>1</v>
      </c>
      <c r="L58" s="11">
        <v>12</v>
      </c>
      <c r="M58" s="13">
        <f t="shared" si="1"/>
        <v>8.3333333333333329E-2</v>
      </c>
      <c r="N58" s="254">
        <f t="shared" si="2"/>
        <v>5</v>
      </c>
    </row>
    <row r="59" spans="1:14" s="4" customFormat="1" ht="15.75" thickBot="1">
      <c r="A59" s="31" t="s">
        <v>104</v>
      </c>
      <c r="B59" s="58">
        <v>3</v>
      </c>
      <c r="C59" s="58" t="s">
        <v>15</v>
      </c>
      <c r="D59" s="24" t="s">
        <v>41</v>
      </c>
      <c r="E59" s="24"/>
      <c r="F59" s="308">
        <f>'Breakdown -Count'!F56/'Breakdown -Count'!K56</f>
        <v>0</v>
      </c>
      <c r="G59" s="308">
        <f>'Breakdown -Count'!G56/'Breakdown -Count'!K56</f>
        <v>1</v>
      </c>
      <c r="H59" s="308">
        <f>'Breakdown -Count'!H56/'Breakdown -Count'!K56</f>
        <v>0</v>
      </c>
      <c r="I59" s="308">
        <f>'Breakdown -Count'!I56/'Breakdown -Count'!K56</f>
        <v>0</v>
      </c>
      <c r="J59" s="308">
        <f>'Breakdown -Count'!J56/'Breakdown -Count'!K56</f>
        <v>0</v>
      </c>
      <c r="K59" s="11">
        <f t="shared" si="0"/>
        <v>1</v>
      </c>
      <c r="L59" s="11">
        <v>12</v>
      </c>
      <c r="M59" s="13">
        <f t="shared" si="1"/>
        <v>8.3333333333333329E-2</v>
      </c>
      <c r="N59" s="254">
        <f t="shared" si="2"/>
        <v>4</v>
      </c>
    </row>
    <row r="60" spans="1:14" s="4" customFormat="1" ht="15.75" thickBot="1">
      <c r="A60" s="31" t="s">
        <v>104</v>
      </c>
      <c r="B60" s="58">
        <v>3</v>
      </c>
      <c r="C60" s="58" t="s">
        <v>16</v>
      </c>
      <c r="D60" s="23" t="s">
        <v>43</v>
      </c>
      <c r="E60" s="24"/>
      <c r="F60" s="308">
        <f>'Breakdown -Count'!F57/'Breakdown -Count'!K57</f>
        <v>1</v>
      </c>
      <c r="G60" s="308">
        <f>'Breakdown -Count'!G57/'Breakdown -Count'!K57</f>
        <v>0</v>
      </c>
      <c r="H60" s="308">
        <f>'Breakdown -Count'!H57/'Breakdown -Count'!K57</f>
        <v>0</v>
      </c>
      <c r="I60" s="308">
        <f>'Breakdown -Count'!I57/'Breakdown -Count'!K57</f>
        <v>0</v>
      </c>
      <c r="J60" s="308">
        <f>'Breakdown -Count'!J57/'Breakdown -Count'!K57</f>
        <v>0</v>
      </c>
      <c r="K60" s="11">
        <f t="shared" si="0"/>
        <v>1</v>
      </c>
      <c r="L60" s="11">
        <v>12</v>
      </c>
      <c r="M60" s="13">
        <f t="shared" si="1"/>
        <v>8.3333333333333329E-2</v>
      </c>
      <c r="N60" s="254">
        <f t="shared" si="2"/>
        <v>5</v>
      </c>
    </row>
    <row r="61" spans="1:14" s="4" customFormat="1" ht="15.75" thickBot="1">
      <c r="A61" s="31" t="s">
        <v>104</v>
      </c>
      <c r="B61" s="78">
        <v>3</v>
      </c>
      <c r="C61" s="78" t="s">
        <v>17</v>
      </c>
      <c r="D61" s="40" t="s">
        <v>45</v>
      </c>
      <c r="E61" s="40"/>
      <c r="F61" s="308">
        <f>'Breakdown -Count'!F58/'Breakdown -Count'!K58</f>
        <v>1</v>
      </c>
      <c r="G61" s="308">
        <f>'Breakdown -Count'!G58/'Breakdown -Count'!K58</f>
        <v>0</v>
      </c>
      <c r="H61" s="308">
        <f>'Breakdown -Count'!H58/'Breakdown -Count'!K58</f>
        <v>0</v>
      </c>
      <c r="I61" s="308">
        <f>'Breakdown -Count'!I58/'Breakdown -Count'!K58</f>
        <v>0</v>
      </c>
      <c r="J61" s="308">
        <f>'Breakdown -Count'!J58/'Breakdown -Count'!K58</f>
        <v>0</v>
      </c>
      <c r="K61" s="66">
        <f t="shared" si="0"/>
        <v>1</v>
      </c>
      <c r="L61" s="66">
        <v>12</v>
      </c>
      <c r="M61" s="67">
        <f t="shared" si="1"/>
        <v>8.3333333333333329E-2</v>
      </c>
      <c r="N61" s="254">
        <f t="shared" si="2"/>
        <v>5</v>
      </c>
    </row>
    <row r="62" spans="1:14" s="4" customFormat="1" ht="15.75" thickBot="1">
      <c r="A62" s="31" t="s">
        <v>104</v>
      </c>
      <c r="B62" s="72">
        <v>3</v>
      </c>
      <c r="C62" s="72" t="s">
        <v>18</v>
      </c>
      <c r="D62" s="73" t="s">
        <v>46</v>
      </c>
      <c r="E62" s="73"/>
      <c r="F62" s="311">
        <f>'Breakdown -Count'!F59/'Breakdown -Count'!K59</f>
        <v>1</v>
      </c>
      <c r="G62" s="311">
        <f>'Breakdown -Count'!G59/'Breakdown -Count'!K59</f>
        <v>0</v>
      </c>
      <c r="H62" s="311">
        <f>'Breakdown -Count'!H59/'Breakdown -Count'!K59</f>
        <v>0</v>
      </c>
      <c r="I62" s="311">
        <f>'Breakdown -Count'!I59/'Breakdown -Count'!K59</f>
        <v>0</v>
      </c>
      <c r="J62" s="311">
        <f>'Breakdown -Count'!J59/'Breakdown -Count'!K59</f>
        <v>0</v>
      </c>
      <c r="K62" s="75">
        <f t="shared" si="0"/>
        <v>1</v>
      </c>
      <c r="L62" s="75">
        <v>12</v>
      </c>
      <c r="M62" s="76">
        <f t="shared" si="1"/>
        <v>8.3333333333333329E-2</v>
      </c>
      <c r="N62" s="254">
        <f t="shared" si="2"/>
        <v>5</v>
      </c>
    </row>
    <row r="63" spans="1:14" s="4" customFormat="1" ht="18" thickBot="1">
      <c r="A63" s="48" t="s">
        <v>105</v>
      </c>
      <c r="B63" s="60">
        <v>4</v>
      </c>
      <c r="C63" s="60" t="s">
        <v>0</v>
      </c>
      <c r="D63" s="61" t="s">
        <v>32</v>
      </c>
      <c r="E63" s="61" t="s">
        <v>42</v>
      </c>
      <c r="F63" s="313" t="e">
        <f>'Breakdown -Count'!F60/'Breakdown -Count'!K60</f>
        <v>#DIV/0!</v>
      </c>
      <c r="G63" s="313" t="e">
        <f>'Breakdown -Count'!G60/'Breakdown -Count'!K60</f>
        <v>#DIV/0!</v>
      </c>
      <c r="H63" s="313" t="e">
        <f>'Breakdown -Count'!H60/'Breakdown -Count'!K60</f>
        <v>#DIV/0!</v>
      </c>
      <c r="I63" s="313" t="e">
        <f>'Breakdown -Count'!I60/'Breakdown -Count'!K60</f>
        <v>#DIV/0!</v>
      </c>
      <c r="J63" s="313" t="e">
        <f>'Breakdown -Count'!J60/'Breakdown -Count'!K60</f>
        <v>#DIV/0!</v>
      </c>
      <c r="K63" s="314" t="e">
        <f t="shared" si="0"/>
        <v>#DIV/0!</v>
      </c>
      <c r="L63" s="8">
        <v>9</v>
      </c>
      <c r="M63" s="10" t="e">
        <f t="shared" si="1"/>
        <v>#DIV/0!</v>
      </c>
      <c r="N63" s="271" t="e">
        <f t="shared" si="2"/>
        <v>#DIV/0!</v>
      </c>
    </row>
    <row r="64" spans="1:14" s="4" customFormat="1" ht="18" thickBot="1">
      <c r="A64" s="31" t="s">
        <v>105</v>
      </c>
      <c r="B64" s="58">
        <v>4</v>
      </c>
      <c r="C64" s="58" t="s">
        <v>1</v>
      </c>
      <c r="D64" s="59" t="s">
        <v>34</v>
      </c>
      <c r="E64" s="59"/>
      <c r="F64" s="308">
        <f>'Breakdown -Count'!F61/'Breakdown -Count'!K61</f>
        <v>0.5</v>
      </c>
      <c r="G64" s="308">
        <f>'Breakdown -Count'!G61/'Breakdown -Count'!K61</f>
        <v>0</v>
      </c>
      <c r="H64" s="308">
        <f>'Breakdown -Count'!H61/'Breakdown -Count'!K61</f>
        <v>0</v>
      </c>
      <c r="I64" s="308">
        <f>'Breakdown -Count'!I61/'Breakdown -Count'!K61</f>
        <v>0</v>
      </c>
      <c r="J64" s="308">
        <f>'Breakdown -Count'!J61/'Breakdown -Count'!K61</f>
        <v>0.5</v>
      </c>
      <c r="K64" s="11">
        <f t="shared" si="0"/>
        <v>1</v>
      </c>
      <c r="L64" s="11">
        <v>9</v>
      </c>
      <c r="M64" s="13">
        <f t="shared" si="1"/>
        <v>0.1111111111111111</v>
      </c>
      <c r="N64" s="254">
        <f t="shared" si="2"/>
        <v>3</v>
      </c>
    </row>
    <row r="65" spans="1:14" s="4" customFormat="1" ht="18" thickBot="1">
      <c r="A65" s="31" t="s">
        <v>105</v>
      </c>
      <c r="B65" s="58">
        <v>4</v>
      </c>
      <c r="C65" s="58" t="s">
        <v>6</v>
      </c>
      <c r="D65" s="59" t="s">
        <v>33</v>
      </c>
      <c r="E65" s="59"/>
      <c r="F65" s="308">
        <f>'Breakdown -Count'!F62/'Breakdown -Count'!K62</f>
        <v>0</v>
      </c>
      <c r="G65" s="308">
        <f>'Breakdown -Count'!G62/'Breakdown -Count'!K62</f>
        <v>0.5</v>
      </c>
      <c r="H65" s="308">
        <f>'Breakdown -Count'!H62/'Breakdown -Count'!K62</f>
        <v>0</v>
      </c>
      <c r="I65" s="308">
        <f>'Breakdown -Count'!I62/'Breakdown -Count'!K62</f>
        <v>0.5</v>
      </c>
      <c r="J65" s="308">
        <f>'Breakdown -Count'!J62/'Breakdown -Count'!K62</f>
        <v>0</v>
      </c>
      <c r="K65" s="11">
        <f t="shared" si="0"/>
        <v>1</v>
      </c>
      <c r="L65" s="11">
        <v>9</v>
      </c>
      <c r="M65" s="13">
        <f t="shared" si="1"/>
        <v>0.1111111111111111</v>
      </c>
      <c r="N65" s="254">
        <f t="shared" si="2"/>
        <v>3</v>
      </c>
    </row>
    <row r="66" spans="1:14" s="4" customFormat="1" ht="15.75" thickBot="1">
      <c r="A66" s="31" t="s">
        <v>105</v>
      </c>
      <c r="B66" s="58">
        <v>4</v>
      </c>
      <c r="C66" s="58" t="s">
        <v>7</v>
      </c>
      <c r="D66" s="24" t="s">
        <v>35</v>
      </c>
      <c r="E66" s="24"/>
      <c r="F66" s="308">
        <f>'Breakdown -Count'!F63/'Breakdown -Count'!K63</f>
        <v>0</v>
      </c>
      <c r="G66" s="308">
        <f>'Breakdown -Count'!G63/'Breakdown -Count'!K63</f>
        <v>0</v>
      </c>
      <c r="H66" s="308">
        <f>'Breakdown -Count'!H63/'Breakdown -Count'!K63</f>
        <v>0.5</v>
      </c>
      <c r="I66" s="308">
        <f>'Breakdown -Count'!I63/'Breakdown -Count'!K63</f>
        <v>0.5</v>
      </c>
      <c r="J66" s="308">
        <f>'Breakdown -Count'!J63/'Breakdown -Count'!K63</f>
        <v>0</v>
      </c>
      <c r="K66" s="11">
        <f t="shared" si="0"/>
        <v>1</v>
      </c>
      <c r="L66" s="11">
        <v>9</v>
      </c>
      <c r="M66" s="13">
        <f t="shared" si="1"/>
        <v>0.1111111111111111</v>
      </c>
      <c r="N66" s="254">
        <f t="shared" si="2"/>
        <v>2.5</v>
      </c>
    </row>
    <row r="67" spans="1:14" s="4" customFormat="1" ht="15.75" thickBot="1">
      <c r="A67" s="31" t="s">
        <v>105</v>
      </c>
      <c r="B67" s="58">
        <v>4</v>
      </c>
      <c r="C67" s="58" t="s">
        <v>8</v>
      </c>
      <c r="D67" s="23" t="s">
        <v>36</v>
      </c>
      <c r="E67" s="23"/>
      <c r="F67" s="308">
        <f>'Breakdown -Count'!F64/'Breakdown -Count'!K64</f>
        <v>0</v>
      </c>
      <c r="G67" s="308">
        <f>'Breakdown -Count'!G64/'Breakdown -Count'!K64</f>
        <v>0</v>
      </c>
      <c r="H67" s="308">
        <f>'Breakdown -Count'!H64/'Breakdown -Count'!K64</f>
        <v>0.5</v>
      </c>
      <c r="I67" s="308">
        <f>'Breakdown -Count'!I64/'Breakdown -Count'!K64</f>
        <v>0.5</v>
      </c>
      <c r="J67" s="308">
        <f>'Breakdown -Count'!J64/'Breakdown -Count'!K64</f>
        <v>0</v>
      </c>
      <c r="K67" s="11">
        <f t="shared" si="0"/>
        <v>1</v>
      </c>
      <c r="L67" s="11">
        <v>9</v>
      </c>
      <c r="M67" s="13">
        <f t="shared" si="1"/>
        <v>0.1111111111111111</v>
      </c>
      <c r="N67" s="254">
        <f t="shared" si="2"/>
        <v>2.5</v>
      </c>
    </row>
    <row r="68" spans="1:14" s="4" customFormat="1" ht="30.75" thickBot="1">
      <c r="A68" s="31" t="s">
        <v>105</v>
      </c>
      <c r="B68" s="58">
        <v>4</v>
      </c>
      <c r="C68" s="58" t="s">
        <v>9</v>
      </c>
      <c r="D68" s="23" t="s">
        <v>44</v>
      </c>
      <c r="E68" s="23"/>
      <c r="F68" s="308">
        <f>'Breakdown -Count'!F65/'Breakdown -Count'!K65</f>
        <v>0</v>
      </c>
      <c r="G68" s="308">
        <f>'Breakdown -Count'!G65/'Breakdown -Count'!K65</f>
        <v>0.5</v>
      </c>
      <c r="H68" s="308">
        <f>'Breakdown -Count'!H65/'Breakdown -Count'!K65</f>
        <v>0.5</v>
      </c>
      <c r="I68" s="308">
        <f>'Breakdown -Count'!I65/'Breakdown -Count'!K65</f>
        <v>0</v>
      </c>
      <c r="J68" s="308">
        <f>'Breakdown -Count'!J65/'Breakdown -Count'!K65</f>
        <v>0</v>
      </c>
      <c r="K68" s="11">
        <f t="shared" si="0"/>
        <v>1</v>
      </c>
      <c r="L68" s="11">
        <v>9</v>
      </c>
      <c r="M68" s="13">
        <f t="shared" si="1"/>
        <v>0.1111111111111111</v>
      </c>
      <c r="N68" s="254">
        <f t="shared" si="2"/>
        <v>3.5</v>
      </c>
    </row>
    <row r="69" spans="1:14" s="4" customFormat="1" ht="30.75" thickBot="1">
      <c r="A69" s="31" t="s">
        <v>105</v>
      </c>
      <c r="B69" s="58">
        <v>4</v>
      </c>
      <c r="C69" s="58" t="s">
        <v>10</v>
      </c>
      <c r="D69" s="23" t="s">
        <v>37</v>
      </c>
      <c r="E69" s="23"/>
      <c r="F69" s="308">
        <f>'Breakdown -Count'!F66/'Breakdown -Count'!K66</f>
        <v>0</v>
      </c>
      <c r="G69" s="308">
        <f>'Breakdown -Count'!G66/'Breakdown -Count'!K66</f>
        <v>0.5</v>
      </c>
      <c r="H69" s="308">
        <f>'Breakdown -Count'!H66/'Breakdown -Count'!K66</f>
        <v>0.5</v>
      </c>
      <c r="I69" s="308">
        <f>'Breakdown -Count'!I66/'Breakdown -Count'!K66</f>
        <v>0</v>
      </c>
      <c r="J69" s="308">
        <f>'Breakdown -Count'!J66/'Breakdown -Count'!K66</f>
        <v>0</v>
      </c>
      <c r="K69" s="11">
        <f t="shared" si="0"/>
        <v>1</v>
      </c>
      <c r="L69" s="11">
        <v>9</v>
      </c>
      <c r="M69" s="13">
        <f t="shared" si="1"/>
        <v>0.1111111111111111</v>
      </c>
      <c r="N69" s="254">
        <f t="shared" si="2"/>
        <v>3.5</v>
      </c>
    </row>
    <row r="70" spans="1:14" s="4" customFormat="1" ht="15.75" thickBot="1">
      <c r="A70" s="31" t="s">
        <v>105</v>
      </c>
      <c r="B70" s="58">
        <v>4</v>
      </c>
      <c r="C70" s="58" t="s">
        <v>11</v>
      </c>
      <c r="D70" s="24" t="s">
        <v>39</v>
      </c>
      <c r="E70" s="24"/>
      <c r="F70" s="308">
        <f>'Breakdown -Count'!F67/'Breakdown -Count'!K67</f>
        <v>0</v>
      </c>
      <c r="G70" s="308">
        <f>'Breakdown -Count'!G67/'Breakdown -Count'!K67</f>
        <v>0</v>
      </c>
      <c r="H70" s="308">
        <f>'Breakdown -Count'!H67/'Breakdown -Count'!K67</f>
        <v>1</v>
      </c>
      <c r="I70" s="308">
        <f>'Breakdown -Count'!I67/'Breakdown -Count'!K67</f>
        <v>0</v>
      </c>
      <c r="J70" s="308">
        <f>'Breakdown -Count'!J67/'Breakdown -Count'!K67</f>
        <v>0</v>
      </c>
      <c r="K70" s="11">
        <f t="shared" si="0"/>
        <v>1</v>
      </c>
      <c r="L70" s="11">
        <v>9</v>
      </c>
      <c r="M70" s="13">
        <f t="shared" si="1"/>
        <v>0.1111111111111111</v>
      </c>
      <c r="N70" s="254">
        <f t="shared" si="2"/>
        <v>3</v>
      </c>
    </row>
    <row r="71" spans="1:14" s="4" customFormat="1" ht="15.75" thickBot="1">
      <c r="A71" s="31" t="s">
        <v>105</v>
      </c>
      <c r="B71" s="58">
        <v>4</v>
      </c>
      <c r="C71" s="58" t="s">
        <v>12</v>
      </c>
      <c r="D71" s="24" t="s">
        <v>38</v>
      </c>
      <c r="E71" s="24"/>
      <c r="F71" s="308">
        <f>'Breakdown -Count'!F68/'Breakdown -Count'!K68</f>
        <v>0</v>
      </c>
      <c r="G71" s="308">
        <f>'Breakdown -Count'!G68/'Breakdown -Count'!K68</f>
        <v>0</v>
      </c>
      <c r="H71" s="308">
        <f>'Breakdown -Count'!H68/'Breakdown -Count'!K68</f>
        <v>0.5</v>
      </c>
      <c r="I71" s="308">
        <f>'Breakdown -Count'!I68/'Breakdown -Count'!K68</f>
        <v>0.5</v>
      </c>
      <c r="J71" s="308">
        <f>'Breakdown -Count'!J68/'Breakdown -Count'!K68</f>
        <v>0</v>
      </c>
      <c r="K71" s="11">
        <f t="shared" ref="K71:K134" si="3">SUM(F71:J71)</f>
        <v>1</v>
      </c>
      <c r="L71" s="11">
        <v>9</v>
      </c>
      <c r="M71" s="13">
        <f t="shared" ref="M71:M134" si="4">K71/L71</f>
        <v>0.1111111111111111</v>
      </c>
      <c r="N71" s="254">
        <f t="shared" si="2"/>
        <v>2.5</v>
      </c>
    </row>
    <row r="72" spans="1:14" s="4" customFormat="1" ht="15.75" thickBot="1">
      <c r="A72" s="31" t="s">
        <v>105</v>
      </c>
      <c r="B72" s="58">
        <v>4</v>
      </c>
      <c r="C72" s="58" t="s">
        <v>13</v>
      </c>
      <c r="D72" s="23" t="s">
        <v>40</v>
      </c>
      <c r="E72" s="23"/>
      <c r="F72" s="308">
        <f>'Breakdown -Count'!F69/'Breakdown -Count'!K69</f>
        <v>0</v>
      </c>
      <c r="G72" s="308">
        <f>'Breakdown -Count'!G69/'Breakdown -Count'!K69</f>
        <v>0</v>
      </c>
      <c r="H72" s="308">
        <f>'Breakdown -Count'!H69/'Breakdown -Count'!K69</f>
        <v>0.5</v>
      </c>
      <c r="I72" s="308">
        <f>'Breakdown -Count'!I69/'Breakdown -Count'!K69</f>
        <v>0.5</v>
      </c>
      <c r="J72" s="308">
        <f>'Breakdown -Count'!J69/'Breakdown -Count'!K69</f>
        <v>0</v>
      </c>
      <c r="K72" s="11">
        <f t="shared" si="3"/>
        <v>1</v>
      </c>
      <c r="L72" s="11">
        <v>9</v>
      </c>
      <c r="M72" s="13">
        <f t="shared" si="4"/>
        <v>0.1111111111111111</v>
      </c>
      <c r="N72" s="254">
        <f t="shared" ref="N72:N135" si="5" xml:space="preserve"> (5*F72+4*G72+3*H72+2*I72+1*J72)/K72</f>
        <v>2.5</v>
      </c>
    </row>
    <row r="73" spans="1:14" s="4" customFormat="1" ht="15.75" thickBot="1">
      <c r="A73" s="31" t="s">
        <v>105</v>
      </c>
      <c r="B73" s="58">
        <v>4</v>
      </c>
      <c r="C73" s="58" t="s">
        <v>15</v>
      </c>
      <c r="D73" s="24" t="s">
        <v>41</v>
      </c>
      <c r="E73" s="24"/>
      <c r="F73" s="308">
        <f>'Breakdown -Count'!F70/'Breakdown -Count'!K70</f>
        <v>0</v>
      </c>
      <c r="G73" s="308">
        <f>'Breakdown -Count'!G70/'Breakdown -Count'!K70</f>
        <v>0</v>
      </c>
      <c r="H73" s="308">
        <f>'Breakdown -Count'!H70/'Breakdown -Count'!K70</f>
        <v>0.5</v>
      </c>
      <c r="I73" s="308">
        <f>'Breakdown -Count'!I70/'Breakdown -Count'!K70</f>
        <v>0.5</v>
      </c>
      <c r="J73" s="308">
        <f>'Breakdown -Count'!J70/'Breakdown -Count'!K70</f>
        <v>0</v>
      </c>
      <c r="K73" s="11">
        <f t="shared" si="3"/>
        <v>1</v>
      </c>
      <c r="L73" s="11">
        <v>9</v>
      </c>
      <c r="M73" s="13">
        <f t="shared" si="4"/>
        <v>0.1111111111111111</v>
      </c>
      <c r="N73" s="254">
        <f t="shared" si="5"/>
        <v>2.5</v>
      </c>
    </row>
    <row r="74" spans="1:14" s="4" customFormat="1" ht="15.75" thickBot="1">
      <c r="A74" s="31" t="s">
        <v>105</v>
      </c>
      <c r="B74" s="58">
        <v>4</v>
      </c>
      <c r="C74" s="58" t="s">
        <v>16</v>
      </c>
      <c r="D74" s="23" t="s">
        <v>43</v>
      </c>
      <c r="E74" s="24"/>
      <c r="F74" s="308">
        <f>'Breakdown -Count'!F71/'Breakdown -Count'!K71</f>
        <v>0</v>
      </c>
      <c r="G74" s="308">
        <f>'Breakdown -Count'!G71/'Breakdown -Count'!K71</f>
        <v>1</v>
      </c>
      <c r="H74" s="308">
        <f>'Breakdown -Count'!H71/'Breakdown -Count'!K71</f>
        <v>0</v>
      </c>
      <c r="I74" s="308">
        <f>'Breakdown -Count'!I71/'Breakdown -Count'!K71</f>
        <v>0</v>
      </c>
      <c r="J74" s="308">
        <f>'Breakdown -Count'!J71/'Breakdown -Count'!K71</f>
        <v>0</v>
      </c>
      <c r="K74" s="11">
        <f t="shared" si="3"/>
        <v>1</v>
      </c>
      <c r="L74" s="11">
        <v>9</v>
      </c>
      <c r="M74" s="13">
        <f t="shared" si="4"/>
        <v>0.1111111111111111</v>
      </c>
      <c r="N74" s="254">
        <f t="shared" si="5"/>
        <v>4</v>
      </c>
    </row>
    <row r="75" spans="1:14" s="4" customFormat="1" ht="15.75" thickBot="1">
      <c r="A75" s="31" t="s">
        <v>105</v>
      </c>
      <c r="B75" s="78">
        <v>4</v>
      </c>
      <c r="C75" s="78" t="s">
        <v>17</v>
      </c>
      <c r="D75" s="40" t="s">
        <v>45</v>
      </c>
      <c r="E75" s="40"/>
      <c r="F75" s="308">
        <f>'Breakdown -Count'!F72/'Breakdown -Count'!K72</f>
        <v>0</v>
      </c>
      <c r="G75" s="308">
        <f>'Breakdown -Count'!G72/'Breakdown -Count'!K72</f>
        <v>0</v>
      </c>
      <c r="H75" s="308">
        <f>'Breakdown -Count'!H72/'Breakdown -Count'!K72</f>
        <v>0</v>
      </c>
      <c r="I75" s="308">
        <f>'Breakdown -Count'!I72/'Breakdown -Count'!K72</f>
        <v>0</v>
      </c>
      <c r="J75" s="308">
        <f>'Breakdown -Count'!J72/'Breakdown -Count'!K72</f>
        <v>1</v>
      </c>
      <c r="K75" s="66">
        <f t="shared" si="3"/>
        <v>1</v>
      </c>
      <c r="L75" s="66">
        <v>9</v>
      </c>
      <c r="M75" s="67">
        <f t="shared" si="4"/>
        <v>0.1111111111111111</v>
      </c>
      <c r="N75" s="254">
        <f t="shared" si="5"/>
        <v>1</v>
      </c>
    </row>
    <row r="76" spans="1:14" s="4" customFormat="1" ht="15.75" thickBot="1">
      <c r="A76" s="31" t="s">
        <v>105</v>
      </c>
      <c r="B76" s="72">
        <v>4</v>
      </c>
      <c r="C76" s="72" t="s">
        <v>18</v>
      </c>
      <c r="D76" s="73" t="s">
        <v>46</v>
      </c>
      <c r="E76" s="73"/>
      <c r="F76" s="311">
        <f>'Breakdown -Count'!F73/'Breakdown -Count'!K73</f>
        <v>0</v>
      </c>
      <c r="G76" s="311">
        <f>'Breakdown -Count'!G73/'Breakdown -Count'!K73</f>
        <v>0</v>
      </c>
      <c r="H76" s="311">
        <f>'Breakdown -Count'!H73/'Breakdown -Count'!K73</f>
        <v>0</v>
      </c>
      <c r="I76" s="311">
        <f>'Breakdown -Count'!I73/'Breakdown -Count'!K73</f>
        <v>1</v>
      </c>
      <c r="J76" s="311">
        <f>'Breakdown -Count'!J73/'Breakdown -Count'!K73</f>
        <v>0</v>
      </c>
      <c r="K76" s="75">
        <f t="shared" si="3"/>
        <v>1</v>
      </c>
      <c r="L76" s="75">
        <v>9</v>
      </c>
      <c r="M76" s="76">
        <f t="shared" si="4"/>
        <v>0.1111111111111111</v>
      </c>
      <c r="N76" s="254">
        <f t="shared" si="5"/>
        <v>2</v>
      </c>
    </row>
    <row r="77" spans="1:14" s="4" customFormat="1" ht="18" thickBot="1">
      <c r="A77" s="48" t="s">
        <v>106</v>
      </c>
      <c r="B77" s="60">
        <v>5</v>
      </c>
      <c r="C77" s="53" t="s">
        <v>0</v>
      </c>
      <c r="D77" s="163" t="s">
        <v>32</v>
      </c>
      <c r="E77" s="170" t="s">
        <v>42</v>
      </c>
      <c r="F77" s="310">
        <f>'Breakdown -Count'!F74/'Breakdown -Count'!K74</f>
        <v>0.2</v>
      </c>
      <c r="G77" s="310">
        <f>'Breakdown -Count'!G74/'Breakdown -Count'!K74</f>
        <v>0.53333333333333333</v>
      </c>
      <c r="H77" s="310">
        <f>'Breakdown -Count'!H74/'Breakdown -Count'!K74</f>
        <v>0.26666666666666666</v>
      </c>
      <c r="I77" s="310">
        <f>'Breakdown -Count'!I74/'Breakdown -Count'!K74</f>
        <v>0</v>
      </c>
      <c r="J77" s="310">
        <f>'Breakdown -Count'!J74/'Breakdown -Count'!K74</f>
        <v>0</v>
      </c>
      <c r="K77" s="8">
        <f t="shared" si="3"/>
        <v>1</v>
      </c>
      <c r="L77" s="8">
        <v>43</v>
      </c>
      <c r="M77" s="10">
        <f t="shared" si="4"/>
        <v>2.3255813953488372E-2</v>
      </c>
      <c r="N77" s="254">
        <f t="shared" si="5"/>
        <v>3.9333333333333336</v>
      </c>
    </row>
    <row r="78" spans="1:14" s="4" customFormat="1" ht="18" thickBot="1">
      <c r="A78" s="31" t="s">
        <v>106</v>
      </c>
      <c r="B78" s="58">
        <v>5</v>
      </c>
      <c r="C78" s="167" t="s">
        <v>1</v>
      </c>
      <c r="D78" s="164" t="s">
        <v>34</v>
      </c>
      <c r="E78" s="171"/>
      <c r="F78" s="308">
        <f>'Breakdown -Count'!F75/'Breakdown -Count'!K75</f>
        <v>9.0909090909090912E-2</v>
      </c>
      <c r="G78" s="308">
        <f>'Breakdown -Count'!G75/'Breakdown -Count'!K75</f>
        <v>0.59090909090909094</v>
      </c>
      <c r="H78" s="308">
        <f>'Breakdown -Count'!H75/'Breakdown -Count'!K75</f>
        <v>0.22727272727272727</v>
      </c>
      <c r="I78" s="308">
        <f>'Breakdown -Count'!I75/'Breakdown -Count'!K75</f>
        <v>4.5454545454545456E-2</v>
      </c>
      <c r="J78" s="308">
        <f>'Breakdown -Count'!J75/'Breakdown -Count'!K75</f>
        <v>4.5454545454545456E-2</v>
      </c>
      <c r="K78" s="11">
        <f t="shared" si="3"/>
        <v>1</v>
      </c>
      <c r="L78" s="11">
        <v>43</v>
      </c>
      <c r="M78" s="13">
        <f t="shared" si="4"/>
        <v>2.3255813953488372E-2</v>
      </c>
      <c r="N78" s="254">
        <f t="shared" si="5"/>
        <v>3.6363636363636362</v>
      </c>
    </row>
    <row r="79" spans="1:14" s="4" customFormat="1" ht="18" thickBot="1">
      <c r="A79" s="31" t="s">
        <v>106</v>
      </c>
      <c r="B79" s="58">
        <v>5</v>
      </c>
      <c r="C79" s="167" t="s">
        <v>6</v>
      </c>
      <c r="D79" s="164" t="s">
        <v>33</v>
      </c>
      <c r="E79" s="171"/>
      <c r="F79" s="308">
        <f>'Breakdown -Count'!F76/'Breakdown -Count'!K76</f>
        <v>9.0909090909090912E-2</v>
      </c>
      <c r="G79" s="308">
        <f>'Breakdown -Count'!G76/'Breakdown -Count'!K76</f>
        <v>0.59090909090909094</v>
      </c>
      <c r="H79" s="308">
        <f>'Breakdown -Count'!H76/'Breakdown -Count'!K76</f>
        <v>0.27272727272727271</v>
      </c>
      <c r="I79" s="308">
        <f>'Breakdown -Count'!I76/'Breakdown -Count'!K76</f>
        <v>0</v>
      </c>
      <c r="J79" s="308">
        <f>'Breakdown -Count'!J76/'Breakdown -Count'!K76</f>
        <v>4.5454545454545456E-2</v>
      </c>
      <c r="K79" s="11">
        <f t="shared" si="3"/>
        <v>1</v>
      </c>
      <c r="L79" s="11">
        <v>43</v>
      </c>
      <c r="M79" s="13">
        <f t="shared" si="4"/>
        <v>2.3255813953488372E-2</v>
      </c>
      <c r="N79" s="254">
        <f t="shared" si="5"/>
        <v>3.6818181818181821</v>
      </c>
    </row>
    <row r="80" spans="1:14" s="4" customFormat="1" ht="15.75" thickBot="1">
      <c r="A80" s="31" t="s">
        <v>106</v>
      </c>
      <c r="B80" s="58">
        <v>5</v>
      </c>
      <c r="C80" s="167" t="s">
        <v>7</v>
      </c>
      <c r="D80" s="125" t="s">
        <v>35</v>
      </c>
      <c r="E80" s="172"/>
      <c r="F80" s="308">
        <f>'Breakdown -Count'!F77/'Breakdown -Count'!K77</f>
        <v>0.13636363636363635</v>
      </c>
      <c r="G80" s="308">
        <f>'Breakdown -Count'!G77/'Breakdown -Count'!K77</f>
        <v>0.68181818181818177</v>
      </c>
      <c r="H80" s="308">
        <f>'Breakdown -Count'!H77/'Breakdown -Count'!K77</f>
        <v>0.13636363636363635</v>
      </c>
      <c r="I80" s="308">
        <f>'Breakdown -Count'!I77/'Breakdown -Count'!K77</f>
        <v>4.5454545454545456E-2</v>
      </c>
      <c r="J80" s="308">
        <f>'Breakdown -Count'!J77/'Breakdown -Count'!K77</f>
        <v>0</v>
      </c>
      <c r="K80" s="11">
        <f t="shared" si="3"/>
        <v>0.99999999999999989</v>
      </c>
      <c r="L80" s="11">
        <v>43</v>
      </c>
      <c r="M80" s="13">
        <f t="shared" si="4"/>
        <v>2.3255813953488368E-2</v>
      </c>
      <c r="N80" s="254">
        <f t="shared" si="5"/>
        <v>3.9090909090909092</v>
      </c>
    </row>
    <row r="81" spans="1:14" s="4" customFormat="1" ht="15.75" thickBot="1">
      <c r="A81" s="31" t="s">
        <v>106</v>
      </c>
      <c r="B81" s="58">
        <v>5</v>
      </c>
      <c r="C81" s="167" t="s">
        <v>8</v>
      </c>
      <c r="D81" s="126" t="s">
        <v>36</v>
      </c>
      <c r="E81" s="173"/>
      <c r="F81" s="308">
        <f>'Breakdown -Count'!F78/'Breakdown -Count'!K78</f>
        <v>0.15789473684210525</v>
      </c>
      <c r="G81" s="308">
        <f>'Breakdown -Count'!G78/'Breakdown -Count'!K78</f>
        <v>0.57894736842105265</v>
      </c>
      <c r="H81" s="308">
        <f>'Breakdown -Count'!H78/'Breakdown -Count'!K78</f>
        <v>0.21052631578947367</v>
      </c>
      <c r="I81" s="308">
        <f>'Breakdown -Count'!I78/'Breakdown -Count'!K78</f>
        <v>5.2631578947368418E-2</v>
      </c>
      <c r="J81" s="308">
        <f>'Breakdown -Count'!J78/'Breakdown -Count'!K78</f>
        <v>0</v>
      </c>
      <c r="K81" s="11">
        <f t="shared" si="3"/>
        <v>1</v>
      </c>
      <c r="L81" s="11">
        <v>43</v>
      </c>
      <c r="M81" s="13">
        <f t="shared" si="4"/>
        <v>2.3255813953488372E-2</v>
      </c>
      <c r="N81" s="254">
        <f t="shared" si="5"/>
        <v>3.8421052631578951</v>
      </c>
    </row>
    <row r="82" spans="1:14" s="4" customFormat="1" ht="30.75" thickBot="1">
      <c r="A82" s="31" t="s">
        <v>106</v>
      </c>
      <c r="B82" s="58">
        <v>5</v>
      </c>
      <c r="C82" s="167" t="s">
        <v>9</v>
      </c>
      <c r="D82" s="126" t="s">
        <v>44</v>
      </c>
      <c r="E82" s="173"/>
      <c r="F82" s="308">
        <f>'Breakdown -Count'!F79/'Breakdown -Count'!K79</f>
        <v>0.13636363636363635</v>
      </c>
      <c r="G82" s="308">
        <f>'Breakdown -Count'!G79/'Breakdown -Count'!K79</f>
        <v>0.63636363636363635</v>
      </c>
      <c r="H82" s="308">
        <f>'Breakdown -Count'!H79/'Breakdown -Count'!K79</f>
        <v>0.22727272727272727</v>
      </c>
      <c r="I82" s="308">
        <f>'Breakdown -Count'!I79/'Breakdown -Count'!K79</f>
        <v>0</v>
      </c>
      <c r="J82" s="308">
        <f>'Breakdown -Count'!J79/'Breakdown -Count'!K79</f>
        <v>0</v>
      </c>
      <c r="K82" s="11">
        <f t="shared" si="3"/>
        <v>1</v>
      </c>
      <c r="L82" s="11">
        <v>43</v>
      </c>
      <c r="M82" s="13">
        <f t="shared" si="4"/>
        <v>2.3255813953488372E-2</v>
      </c>
      <c r="N82" s="254">
        <f t="shared" si="5"/>
        <v>3.9090909090909087</v>
      </c>
    </row>
    <row r="83" spans="1:14" s="4" customFormat="1" ht="30.75" thickBot="1">
      <c r="A83" s="31" t="s">
        <v>106</v>
      </c>
      <c r="B83" s="58">
        <v>5</v>
      </c>
      <c r="C83" s="167" t="s">
        <v>10</v>
      </c>
      <c r="D83" s="126" t="s">
        <v>37</v>
      </c>
      <c r="E83" s="173"/>
      <c r="F83" s="308">
        <f>'Breakdown -Count'!F80/'Breakdown -Count'!K80</f>
        <v>4.7619047619047616E-2</v>
      </c>
      <c r="G83" s="308">
        <f>'Breakdown -Count'!G80/'Breakdown -Count'!K80</f>
        <v>0.61904761904761907</v>
      </c>
      <c r="H83" s="308">
        <f>'Breakdown -Count'!H80/'Breakdown -Count'!K80</f>
        <v>0.2857142857142857</v>
      </c>
      <c r="I83" s="308">
        <f>'Breakdown -Count'!I80/'Breakdown -Count'!K80</f>
        <v>4.7619047619047616E-2</v>
      </c>
      <c r="J83" s="308">
        <f>'Breakdown -Count'!J80/'Breakdown -Count'!K80</f>
        <v>0</v>
      </c>
      <c r="K83" s="11">
        <f t="shared" si="3"/>
        <v>1</v>
      </c>
      <c r="L83" s="11">
        <v>43</v>
      </c>
      <c r="M83" s="13">
        <f t="shared" si="4"/>
        <v>2.3255813953488372E-2</v>
      </c>
      <c r="N83" s="254">
        <f t="shared" si="5"/>
        <v>3.666666666666667</v>
      </c>
    </row>
    <row r="84" spans="1:14" s="4" customFormat="1" ht="15.75" thickBot="1">
      <c r="A84" s="31" t="s">
        <v>106</v>
      </c>
      <c r="B84" s="58">
        <v>5</v>
      </c>
      <c r="C84" s="167" t="s">
        <v>11</v>
      </c>
      <c r="D84" s="125" t="s">
        <v>39</v>
      </c>
      <c r="E84" s="172"/>
      <c r="F84" s="308">
        <f>'Breakdown -Count'!F81/'Breakdown -Count'!K81</f>
        <v>9.5238095238095233E-2</v>
      </c>
      <c r="G84" s="308">
        <f>'Breakdown -Count'!G81/'Breakdown -Count'!K81</f>
        <v>0.66666666666666663</v>
      </c>
      <c r="H84" s="308">
        <f>'Breakdown -Count'!H81/'Breakdown -Count'!K81</f>
        <v>0.23809523809523808</v>
      </c>
      <c r="I84" s="308">
        <f>'Breakdown -Count'!I81/'Breakdown -Count'!K81</f>
        <v>0</v>
      </c>
      <c r="J84" s="308">
        <f>'Breakdown -Count'!J81/'Breakdown -Count'!K81</f>
        <v>0</v>
      </c>
      <c r="K84" s="11">
        <f t="shared" si="3"/>
        <v>1</v>
      </c>
      <c r="L84" s="11">
        <v>43</v>
      </c>
      <c r="M84" s="13">
        <f t="shared" si="4"/>
        <v>2.3255813953488372E-2</v>
      </c>
      <c r="N84" s="254">
        <f t="shared" si="5"/>
        <v>3.8571428571428568</v>
      </c>
    </row>
    <row r="85" spans="1:14" s="4" customFormat="1" ht="15.75" thickBot="1">
      <c r="A85" s="31" t="s">
        <v>106</v>
      </c>
      <c r="B85" s="58">
        <v>5</v>
      </c>
      <c r="C85" s="167" t="s">
        <v>12</v>
      </c>
      <c r="D85" s="125" t="s">
        <v>38</v>
      </c>
      <c r="E85" s="172"/>
      <c r="F85" s="308">
        <f>'Breakdown -Count'!F82/'Breakdown -Count'!K82</f>
        <v>9.0909090909090912E-2</v>
      </c>
      <c r="G85" s="308">
        <f>'Breakdown -Count'!G82/'Breakdown -Count'!K82</f>
        <v>0.5</v>
      </c>
      <c r="H85" s="308">
        <f>'Breakdown -Count'!H82/'Breakdown -Count'!K82</f>
        <v>0.40909090909090912</v>
      </c>
      <c r="I85" s="308">
        <f>'Breakdown -Count'!I82/'Breakdown -Count'!K82</f>
        <v>0</v>
      </c>
      <c r="J85" s="308">
        <f>'Breakdown -Count'!J82/'Breakdown -Count'!K82</f>
        <v>0</v>
      </c>
      <c r="K85" s="11">
        <f t="shared" si="3"/>
        <v>1</v>
      </c>
      <c r="L85" s="11">
        <v>43</v>
      </c>
      <c r="M85" s="13">
        <f t="shared" si="4"/>
        <v>2.3255813953488372E-2</v>
      </c>
      <c r="N85" s="254">
        <f t="shared" si="5"/>
        <v>3.6818181818181817</v>
      </c>
    </row>
    <row r="86" spans="1:14" s="4" customFormat="1" ht="15.75" thickBot="1">
      <c r="A86" s="31" t="s">
        <v>106</v>
      </c>
      <c r="B86" s="58">
        <v>5</v>
      </c>
      <c r="C86" s="167" t="s">
        <v>13</v>
      </c>
      <c r="D86" s="126" t="s">
        <v>40</v>
      </c>
      <c r="E86" s="173"/>
      <c r="F86" s="308">
        <f>'Breakdown -Count'!F83/'Breakdown -Count'!K83</f>
        <v>4.5454545454545456E-2</v>
      </c>
      <c r="G86" s="308">
        <f>'Breakdown -Count'!G83/'Breakdown -Count'!K83</f>
        <v>0.63636363636363635</v>
      </c>
      <c r="H86" s="308">
        <f>'Breakdown -Count'!H83/'Breakdown -Count'!K83</f>
        <v>0.27272727272727271</v>
      </c>
      <c r="I86" s="308">
        <f>'Breakdown -Count'!I83/'Breakdown -Count'!K83</f>
        <v>0</v>
      </c>
      <c r="J86" s="308">
        <f>'Breakdown -Count'!J83/'Breakdown -Count'!K83</f>
        <v>4.5454545454545456E-2</v>
      </c>
      <c r="K86" s="11">
        <f t="shared" si="3"/>
        <v>0.99999999999999989</v>
      </c>
      <c r="L86" s="11">
        <v>43</v>
      </c>
      <c r="M86" s="13">
        <f t="shared" si="4"/>
        <v>2.3255813953488368E-2</v>
      </c>
      <c r="N86" s="254">
        <f t="shared" si="5"/>
        <v>3.6363636363636367</v>
      </c>
    </row>
    <row r="87" spans="1:14" s="4" customFormat="1" ht="15.75" thickBot="1">
      <c r="A87" s="31" t="s">
        <v>106</v>
      </c>
      <c r="B87" s="58">
        <v>5</v>
      </c>
      <c r="C87" s="167" t="s">
        <v>15</v>
      </c>
      <c r="D87" s="125" t="s">
        <v>41</v>
      </c>
      <c r="E87" s="172"/>
      <c r="F87" s="308">
        <f>'Breakdown -Count'!F84/'Breakdown -Count'!K84</f>
        <v>4.5454545454545456E-2</v>
      </c>
      <c r="G87" s="308">
        <f>'Breakdown -Count'!G84/'Breakdown -Count'!K84</f>
        <v>0.5</v>
      </c>
      <c r="H87" s="308">
        <f>'Breakdown -Count'!H84/'Breakdown -Count'!K84</f>
        <v>0.36363636363636365</v>
      </c>
      <c r="I87" s="308">
        <f>'Breakdown -Count'!I84/'Breakdown -Count'!K84</f>
        <v>0</v>
      </c>
      <c r="J87" s="308">
        <f>'Breakdown -Count'!J84/'Breakdown -Count'!K84</f>
        <v>9.0909090909090912E-2</v>
      </c>
      <c r="K87" s="11">
        <f t="shared" si="3"/>
        <v>1</v>
      </c>
      <c r="L87" s="11">
        <v>43</v>
      </c>
      <c r="M87" s="13">
        <f t="shared" si="4"/>
        <v>2.3255813953488372E-2</v>
      </c>
      <c r="N87" s="254">
        <f t="shared" si="5"/>
        <v>3.4090909090909092</v>
      </c>
    </row>
    <row r="88" spans="1:14" s="4" customFormat="1" ht="15.75" thickBot="1">
      <c r="A88" s="31" t="s">
        <v>106</v>
      </c>
      <c r="B88" s="58">
        <v>5</v>
      </c>
      <c r="C88" s="167" t="s">
        <v>16</v>
      </c>
      <c r="D88" s="126" t="s">
        <v>43</v>
      </c>
      <c r="E88" s="172"/>
      <c r="F88" s="308">
        <f>'Breakdown -Count'!F85/'Breakdown -Count'!K85</f>
        <v>7.1428571428571425E-2</v>
      </c>
      <c r="G88" s="308">
        <f>'Breakdown -Count'!G85/'Breakdown -Count'!K85</f>
        <v>0.5714285714285714</v>
      </c>
      <c r="H88" s="308">
        <f>'Breakdown -Count'!H85/'Breakdown -Count'!K85</f>
        <v>0.21428571428571427</v>
      </c>
      <c r="I88" s="308">
        <f>'Breakdown -Count'!I85/'Breakdown -Count'!K85</f>
        <v>0.14285714285714285</v>
      </c>
      <c r="J88" s="308">
        <f>'Breakdown -Count'!J85/'Breakdown -Count'!K85</f>
        <v>0</v>
      </c>
      <c r="K88" s="11">
        <f t="shared" si="3"/>
        <v>1</v>
      </c>
      <c r="L88" s="11">
        <v>43</v>
      </c>
      <c r="M88" s="13">
        <f t="shared" si="4"/>
        <v>2.3255813953488372E-2</v>
      </c>
      <c r="N88" s="254">
        <f t="shared" si="5"/>
        <v>3.5714285714285712</v>
      </c>
    </row>
    <row r="89" spans="1:14" s="4" customFormat="1" ht="15.75" thickBot="1">
      <c r="A89" s="31" t="s">
        <v>106</v>
      </c>
      <c r="B89" s="78">
        <v>5</v>
      </c>
      <c r="C89" s="168" t="s">
        <v>17</v>
      </c>
      <c r="D89" s="165" t="s">
        <v>45</v>
      </c>
      <c r="E89" s="174"/>
      <c r="F89" s="308">
        <f>'Breakdown -Count'!F86/'Breakdown -Count'!K86</f>
        <v>0.31818181818181818</v>
      </c>
      <c r="G89" s="308">
        <f>'Breakdown -Count'!G86/'Breakdown -Count'!K86</f>
        <v>4.5454545454545456E-2</v>
      </c>
      <c r="H89" s="308">
        <f>'Breakdown -Count'!H86/'Breakdown -Count'!K86</f>
        <v>0.5</v>
      </c>
      <c r="I89" s="308">
        <f>'Breakdown -Count'!I86/'Breakdown -Count'!K86</f>
        <v>9.0909090909090912E-2</v>
      </c>
      <c r="J89" s="308">
        <f>'Breakdown -Count'!J86/'Breakdown -Count'!K86</f>
        <v>4.5454545454545456E-2</v>
      </c>
      <c r="K89" s="66">
        <f t="shared" si="3"/>
        <v>1</v>
      </c>
      <c r="L89" s="66">
        <v>43</v>
      </c>
      <c r="M89" s="67">
        <f t="shared" si="4"/>
        <v>2.3255813953488372E-2</v>
      </c>
      <c r="N89" s="254">
        <f t="shared" si="5"/>
        <v>3.4999999999999996</v>
      </c>
    </row>
    <row r="90" spans="1:14" s="4" customFormat="1" ht="15.75" thickBot="1">
      <c r="A90" s="31" t="s">
        <v>106</v>
      </c>
      <c r="B90" s="72">
        <v>5</v>
      </c>
      <c r="C90" s="169" t="s">
        <v>18</v>
      </c>
      <c r="D90" s="166" t="s">
        <v>46</v>
      </c>
      <c r="E90" s="175"/>
      <c r="F90" s="311">
        <f>'Breakdown -Count'!F87/'Breakdown -Count'!K87</f>
        <v>0.31818181818181818</v>
      </c>
      <c r="G90" s="311">
        <f>'Breakdown -Count'!G87/'Breakdown -Count'!K87</f>
        <v>9.0909090909090912E-2</v>
      </c>
      <c r="H90" s="311">
        <f>'Breakdown -Count'!H87/'Breakdown -Count'!K87</f>
        <v>0.5</v>
      </c>
      <c r="I90" s="311">
        <f>'Breakdown -Count'!I87/'Breakdown -Count'!K87</f>
        <v>9.0909090909090912E-2</v>
      </c>
      <c r="J90" s="311">
        <f>'Breakdown -Count'!J87/'Breakdown -Count'!K87</f>
        <v>0</v>
      </c>
      <c r="K90" s="75">
        <f t="shared" si="3"/>
        <v>1</v>
      </c>
      <c r="L90" s="75">
        <v>43</v>
      </c>
      <c r="M90" s="76">
        <f t="shared" si="4"/>
        <v>2.3255813953488372E-2</v>
      </c>
      <c r="N90" s="254">
        <f t="shared" si="5"/>
        <v>3.6363636363636362</v>
      </c>
    </row>
    <row r="91" spans="1:14" s="4" customFormat="1" ht="18" thickBot="1">
      <c r="A91" s="48" t="s">
        <v>107</v>
      </c>
      <c r="B91" s="60">
        <v>6</v>
      </c>
      <c r="C91" s="53" t="s">
        <v>0</v>
      </c>
      <c r="D91" s="163" t="s">
        <v>32</v>
      </c>
      <c r="E91" s="170" t="s">
        <v>42</v>
      </c>
      <c r="F91" s="310">
        <f>'Breakdown -Count'!F88/'Breakdown -Count'!K88</f>
        <v>0</v>
      </c>
      <c r="G91" s="310">
        <f>'Breakdown -Count'!G88/'Breakdown -Count'!K88</f>
        <v>1</v>
      </c>
      <c r="H91" s="310">
        <f>'Breakdown -Count'!H88/'Breakdown -Count'!K88</f>
        <v>0</v>
      </c>
      <c r="I91" s="310">
        <f>'Breakdown -Count'!I88/'Breakdown -Count'!K88</f>
        <v>0</v>
      </c>
      <c r="J91" s="310">
        <f>'Breakdown -Count'!J88/'Breakdown -Count'!K88</f>
        <v>0</v>
      </c>
      <c r="K91" s="21">
        <f t="shared" si="3"/>
        <v>1</v>
      </c>
      <c r="L91" s="8">
        <v>10</v>
      </c>
      <c r="M91" s="10">
        <f t="shared" si="4"/>
        <v>0.1</v>
      </c>
      <c r="N91" s="254">
        <f t="shared" si="5"/>
        <v>4</v>
      </c>
    </row>
    <row r="92" spans="1:14" s="4" customFormat="1" ht="18" thickBot="1">
      <c r="A92" s="31" t="s">
        <v>107</v>
      </c>
      <c r="B92" s="58">
        <v>6</v>
      </c>
      <c r="C92" s="167" t="s">
        <v>1</v>
      </c>
      <c r="D92" s="164" t="s">
        <v>34</v>
      </c>
      <c r="E92" s="171"/>
      <c r="F92" s="308">
        <f>'Breakdown -Count'!F89/'Breakdown -Count'!K89</f>
        <v>0.33333333333333331</v>
      </c>
      <c r="G92" s="308">
        <f>'Breakdown -Count'!G89/'Breakdown -Count'!K89</f>
        <v>0.33333333333333331</v>
      </c>
      <c r="H92" s="308">
        <f>'Breakdown -Count'!H89/'Breakdown -Count'!K89</f>
        <v>0.33333333333333331</v>
      </c>
      <c r="I92" s="308">
        <f>'Breakdown -Count'!I89/'Breakdown -Count'!K89</f>
        <v>0</v>
      </c>
      <c r="J92" s="308">
        <f>'Breakdown -Count'!J89/'Breakdown -Count'!K89</f>
        <v>0</v>
      </c>
      <c r="K92" s="11">
        <f t="shared" si="3"/>
        <v>1</v>
      </c>
      <c r="L92" s="11">
        <v>10</v>
      </c>
      <c r="M92" s="13">
        <f t="shared" si="4"/>
        <v>0.1</v>
      </c>
      <c r="N92" s="254">
        <f t="shared" si="5"/>
        <v>4</v>
      </c>
    </row>
    <row r="93" spans="1:14" s="4" customFormat="1" ht="18" thickBot="1">
      <c r="A93" s="31" t="s">
        <v>107</v>
      </c>
      <c r="B93" s="58">
        <v>6</v>
      </c>
      <c r="C93" s="167" t="s">
        <v>6</v>
      </c>
      <c r="D93" s="164" t="s">
        <v>33</v>
      </c>
      <c r="E93" s="171"/>
      <c r="F93" s="308">
        <f>'Breakdown -Count'!F90/'Breakdown -Count'!K90</f>
        <v>0</v>
      </c>
      <c r="G93" s="308">
        <f>'Breakdown -Count'!G90/'Breakdown -Count'!K90</f>
        <v>0.66666666666666663</v>
      </c>
      <c r="H93" s="308">
        <f>'Breakdown -Count'!H90/'Breakdown -Count'!K90</f>
        <v>0.33333333333333331</v>
      </c>
      <c r="I93" s="308">
        <f>'Breakdown -Count'!I90/'Breakdown -Count'!K90</f>
        <v>0</v>
      </c>
      <c r="J93" s="308">
        <f>'Breakdown -Count'!J90/'Breakdown -Count'!K90</f>
        <v>0</v>
      </c>
      <c r="K93" s="11">
        <f t="shared" si="3"/>
        <v>1</v>
      </c>
      <c r="L93" s="11">
        <v>10</v>
      </c>
      <c r="M93" s="13">
        <f t="shared" si="4"/>
        <v>0.1</v>
      </c>
      <c r="N93" s="254">
        <f t="shared" si="5"/>
        <v>3.6666666666666665</v>
      </c>
    </row>
    <row r="94" spans="1:14" s="4" customFormat="1" ht="15.75" thickBot="1">
      <c r="A94" s="31" t="s">
        <v>107</v>
      </c>
      <c r="B94" s="58">
        <v>6</v>
      </c>
      <c r="C94" s="167" t="s">
        <v>7</v>
      </c>
      <c r="D94" s="125" t="s">
        <v>35</v>
      </c>
      <c r="E94" s="172"/>
      <c r="F94" s="308">
        <f>'Breakdown -Count'!F91/'Breakdown -Count'!K91</f>
        <v>0</v>
      </c>
      <c r="G94" s="308">
        <f>'Breakdown -Count'!G91/'Breakdown -Count'!K91</f>
        <v>0.33333333333333331</v>
      </c>
      <c r="H94" s="308">
        <f>'Breakdown -Count'!H91/'Breakdown -Count'!K91</f>
        <v>0.66666666666666663</v>
      </c>
      <c r="I94" s="308">
        <f>'Breakdown -Count'!I91/'Breakdown -Count'!K91</f>
        <v>0</v>
      </c>
      <c r="J94" s="308">
        <f>'Breakdown -Count'!J91/'Breakdown -Count'!K91</f>
        <v>0</v>
      </c>
      <c r="K94" s="11">
        <f t="shared" si="3"/>
        <v>1</v>
      </c>
      <c r="L94" s="11">
        <v>10</v>
      </c>
      <c r="M94" s="13">
        <f t="shared" si="4"/>
        <v>0.1</v>
      </c>
      <c r="N94" s="254">
        <f t="shared" si="5"/>
        <v>3.333333333333333</v>
      </c>
    </row>
    <row r="95" spans="1:14" s="4" customFormat="1" ht="15.75" thickBot="1">
      <c r="A95" s="31" t="s">
        <v>107</v>
      </c>
      <c r="B95" s="58">
        <v>6</v>
      </c>
      <c r="C95" s="167" t="s">
        <v>8</v>
      </c>
      <c r="D95" s="126" t="s">
        <v>36</v>
      </c>
      <c r="E95" s="173"/>
      <c r="F95" s="308">
        <f>'Breakdown -Count'!F92/'Breakdown -Count'!K92</f>
        <v>0</v>
      </c>
      <c r="G95" s="308">
        <f>'Breakdown -Count'!G92/'Breakdown -Count'!K92</f>
        <v>1</v>
      </c>
      <c r="H95" s="308">
        <f>'Breakdown -Count'!H92/'Breakdown -Count'!K92</f>
        <v>0</v>
      </c>
      <c r="I95" s="308">
        <f>'Breakdown -Count'!I92/'Breakdown -Count'!K92</f>
        <v>0</v>
      </c>
      <c r="J95" s="308">
        <f>'Breakdown -Count'!J92/'Breakdown -Count'!K92</f>
        <v>0</v>
      </c>
      <c r="K95" s="11">
        <f t="shared" si="3"/>
        <v>1</v>
      </c>
      <c r="L95" s="11">
        <v>10</v>
      </c>
      <c r="M95" s="13">
        <f t="shared" si="4"/>
        <v>0.1</v>
      </c>
      <c r="N95" s="254">
        <f t="shared" si="5"/>
        <v>4</v>
      </c>
    </row>
    <row r="96" spans="1:14" s="4" customFormat="1" ht="30.75" thickBot="1">
      <c r="A96" s="31" t="s">
        <v>107</v>
      </c>
      <c r="B96" s="58">
        <v>6</v>
      </c>
      <c r="C96" s="167" t="s">
        <v>9</v>
      </c>
      <c r="D96" s="126" t="s">
        <v>44</v>
      </c>
      <c r="E96" s="173"/>
      <c r="F96" s="308">
        <f>'Breakdown -Count'!F93/'Breakdown -Count'!K93</f>
        <v>0</v>
      </c>
      <c r="G96" s="308">
        <f>'Breakdown -Count'!G93/'Breakdown -Count'!K93</f>
        <v>0.5</v>
      </c>
      <c r="H96" s="308">
        <f>'Breakdown -Count'!H93/'Breakdown -Count'!K93</f>
        <v>0.5</v>
      </c>
      <c r="I96" s="308">
        <f>'Breakdown -Count'!I93/'Breakdown -Count'!K93</f>
        <v>0</v>
      </c>
      <c r="J96" s="308">
        <f>'Breakdown -Count'!J93/'Breakdown -Count'!K93</f>
        <v>0</v>
      </c>
      <c r="K96" s="11">
        <f t="shared" si="3"/>
        <v>1</v>
      </c>
      <c r="L96" s="11">
        <v>10</v>
      </c>
      <c r="M96" s="13">
        <f t="shared" si="4"/>
        <v>0.1</v>
      </c>
      <c r="N96" s="254">
        <f t="shared" si="5"/>
        <v>3.5</v>
      </c>
    </row>
    <row r="97" spans="1:14" s="4" customFormat="1" ht="30.75" thickBot="1">
      <c r="A97" s="31" t="s">
        <v>107</v>
      </c>
      <c r="B97" s="58">
        <v>6</v>
      </c>
      <c r="C97" s="167" t="s">
        <v>10</v>
      </c>
      <c r="D97" s="126" t="s">
        <v>37</v>
      </c>
      <c r="E97" s="173"/>
      <c r="F97" s="308">
        <f>'Breakdown -Count'!F94/'Breakdown -Count'!K94</f>
        <v>0</v>
      </c>
      <c r="G97" s="308">
        <f>'Breakdown -Count'!G94/'Breakdown -Count'!K94</f>
        <v>0.66666666666666663</v>
      </c>
      <c r="H97" s="308">
        <f>'Breakdown -Count'!H94/'Breakdown -Count'!K94</f>
        <v>0.33333333333333331</v>
      </c>
      <c r="I97" s="308">
        <f>'Breakdown -Count'!I94/'Breakdown -Count'!K94</f>
        <v>0</v>
      </c>
      <c r="J97" s="308">
        <f>'Breakdown -Count'!J94/'Breakdown -Count'!K94</f>
        <v>0</v>
      </c>
      <c r="K97" s="11">
        <f t="shared" si="3"/>
        <v>1</v>
      </c>
      <c r="L97" s="11">
        <v>10</v>
      </c>
      <c r="M97" s="13">
        <f t="shared" si="4"/>
        <v>0.1</v>
      </c>
      <c r="N97" s="254">
        <f t="shared" si="5"/>
        <v>3.6666666666666665</v>
      </c>
    </row>
    <row r="98" spans="1:14" s="4" customFormat="1" ht="15.75" thickBot="1">
      <c r="A98" s="31" t="s">
        <v>107</v>
      </c>
      <c r="B98" s="58">
        <v>6</v>
      </c>
      <c r="C98" s="167" t="s">
        <v>11</v>
      </c>
      <c r="D98" s="125" t="s">
        <v>39</v>
      </c>
      <c r="E98" s="172"/>
      <c r="F98" s="308">
        <f>'Breakdown -Count'!F95/'Breakdown -Count'!K95</f>
        <v>0.33333333333333331</v>
      </c>
      <c r="G98" s="308">
        <f>'Breakdown -Count'!G95/'Breakdown -Count'!K95</f>
        <v>0.33333333333333331</v>
      </c>
      <c r="H98" s="308">
        <f>'Breakdown -Count'!H95/'Breakdown -Count'!K95</f>
        <v>0.33333333333333331</v>
      </c>
      <c r="I98" s="308">
        <f>'Breakdown -Count'!I95/'Breakdown -Count'!K95</f>
        <v>0</v>
      </c>
      <c r="J98" s="308">
        <f>'Breakdown -Count'!J95/'Breakdown -Count'!K95</f>
        <v>0</v>
      </c>
      <c r="K98" s="11">
        <f t="shared" si="3"/>
        <v>1</v>
      </c>
      <c r="L98" s="11">
        <v>10</v>
      </c>
      <c r="M98" s="13">
        <f t="shared" si="4"/>
        <v>0.1</v>
      </c>
      <c r="N98" s="254">
        <f t="shared" si="5"/>
        <v>4</v>
      </c>
    </row>
    <row r="99" spans="1:14" s="4" customFormat="1" ht="15.75" thickBot="1">
      <c r="A99" s="31" t="s">
        <v>107</v>
      </c>
      <c r="B99" s="58">
        <v>6</v>
      </c>
      <c r="C99" s="167" t="s">
        <v>12</v>
      </c>
      <c r="D99" s="125" t="s">
        <v>38</v>
      </c>
      <c r="E99" s="172"/>
      <c r="F99" s="308">
        <f>'Breakdown -Count'!F96/'Breakdown -Count'!K96</f>
        <v>0.33333333333333331</v>
      </c>
      <c r="G99" s="308">
        <f>'Breakdown -Count'!G96/'Breakdown -Count'!K96</f>
        <v>0.33333333333333331</v>
      </c>
      <c r="H99" s="308">
        <f>'Breakdown -Count'!H96/'Breakdown -Count'!K96</f>
        <v>0</v>
      </c>
      <c r="I99" s="308">
        <f>'Breakdown -Count'!I96/'Breakdown -Count'!K96</f>
        <v>0.33333333333333331</v>
      </c>
      <c r="J99" s="308">
        <f>'Breakdown -Count'!J96/'Breakdown -Count'!K96</f>
        <v>0</v>
      </c>
      <c r="K99" s="11">
        <f t="shared" si="3"/>
        <v>1</v>
      </c>
      <c r="L99" s="11">
        <v>10</v>
      </c>
      <c r="M99" s="13">
        <f t="shared" si="4"/>
        <v>0.1</v>
      </c>
      <c r="N99" s="254">
        <f t="shared" si="5"/>
        <v>3.6666666666666665</v>
      </c>
    </row>
    <row r="100" spans="1:14" s="4" customFormat="1" ht="15.75" thickBot="1">
      <c r="A100" s="31" t="s">
        <v>107</v>
      </c>
      <c r="B100" s="58">
        <v>6</v>
      </c>
      <c r="C100" s="167" t="s">
        <v>13</v>
      </c>
      <c r="D100" s="126" t="s">
        <v>40</v>
      </c>
      <c r="E100" s="173"/>
      <c r="F100" s="308">
        <f>'Breakdown -Count'!F97/'Breakdown -Count'!K97</f>
        <v>0.33333333333333331</v>
      </c>
      <c r="G100" s="308">
        <f>'Breakdown -Count'!G97/'Breakdown -Count'!K97</f>
        <v>0.33333333333333331</v>
      </c>
      <c r="H100" s="308">
        <f>'Breakdown -Count'!H97/'Breakdown -Count'!K97</f>
        <v>0</v>
      </c>
      <c r="I100" s="308">
        <f>'Breakdown -Count'!I97/'Breakdown -Count'!K97</f>
        <v>0.33333333333333331</v>
      </c>
      <c r="J100" s="308">
        <f>'Breakdown -Count'!J97/'Breakdown -Count'!K97</f>
        <v>0</v>
      </c>
      <c r="K100" s="11">
        <f t="shared" si="3"/>
        <v>1</v>
      </c>
      <c r="L100" s="11">
        <v>10</v>
      </c>
      <c r="M100" s="13">
        <f t="shared" si="4"/>
        <v>0.1</v>
      </c>
      <c r="N100" s="254">
        <f t="shared" si="5"/>
        <v>3.6666666666666665</v>
      </c>
    </row>
    <row r="101" spans="1:14" s="4" customFormat="1" ht="15.75" thickBot="1">
      <c r="A101" s="31" t="s">
        <v>107</v>
      </c>
      <c r="B101" s="58">
        <v>6</v>
      </c>
      <c r="C101" s="167" t="s">
        <v>15</v>
      </c>
      <c r="D101" s="125" t="s">
        <v>41</v>
      </c>
      <c r="E101" s="172"/>
      <c r="F101" s="308">
        <f>'Breakdown -Count'!F98/'Breakdown -Count'!K98</f>
        <v>0.33333333333333331</v>
      </c>
      <c r="G101" s="308">
        <f>'Breakdown -Count'!G98/'Breakdown -Count'!K98</f>
        <v>0.33333333333333331</v>
      </c>
      <c r="H101" s="308">
        <f>'Breakdown -Count'!H98/'Breakdown -Count'!K98</f>
        <v>0</v>
      </c>
      <c r="I101" s="308">
        <f>'Breakdown -Count'!I98/'Breakdown -Count'!K98</f>
        <v>0.33333333333333331</v>
      </c>
      <c r="J101" s="308">
        <f>'Breakdown -Count'!J98/'Breakdown -Count'!K98</f>
        <v>0</v>
      </c>
      <c r="K101" s="11">
        <f t="shared" si="3"/>
        <v>1</v>
      </c>
      <c r="L101" s="11">
        <v>10</v>
      </c>
      <c r="M101" s="13">
        <f t="shared" si="4"/>
        <v>0.1</v>
      </c>
      <c r="N101" s="254">
        <f t="shared" si="5"/>
        <v>3.6666666666666665</v>
      </c>
    </row>
    <row r="102" spans="1:14" s="4" customFormat="1" ht="15.75" thickBot="1">
      <c r="A102" s="31" t="s">
        <v>107</v>
      </c>
      <c r="B102" s="58">
        <v>6</v>
      </c>
      <c r="C102" s="167" t="s">
        <v>16</v>
      </c>
      <c r="D102" s="126" t="s">
        <v>43</v>
      </c>
      <c r="E102" s="172"/>
      <c r="F102" s="308">
        <f>'Breakdown -Count'!F99/'Breakdown -Count'!K99</f>
        <v>0</v>
      </c>
      <c r="G102" s="308">
        <f>'Breakdown -Count'!G99/'Breakdown -Count'!K99</f>
        <v>1</v>
      </c>
      <c r="H102" s="308">
        <f>'Breakdown -Count'!H99/'Breakdown -Count'!K99</f>
        <v>0</v>
      </c>
      <c r="I102" s="308">
        <f>'Breakdown -Count'!I99/'Breakdown -Count'!K99</f>
        <v>0</v>
      </c>
      <c r="J102" s="308">
        <f>'Breakdown -Count'!J99/'Breakdown -Count'!K99</f>
        <v>0</v>
      </c>
      <c r="K102" s="11">
        <f t="shared" si="3"/>
        <v>1</v>
      </c>
      <c r="L102" s="11">
        <v>10</v>
      </c>
      <c r="M102" s="13">
        <f t="shared" si="4"/>
        <v>0.1</v>
      </c>
      <c r="N102" s="254">
        <f t="shared" si="5"/>
        <v>4</v>
      </c>
    </row>
    <row r="103" spans="1:14" s="4" customFormat="1" ht="15.75" thickBot="1">
      <c r="A103" s="31" t="s">
        <v>107</v>
      </c>
      <c r="B103" s="78">
        <v>6</v>
      </c>
      <c r="C103" s="168" t="s">
        <v>17</v>
      </c>
      <c r="D103" s="165" t="s">
        <v>45</v>
      </c>
      <c r="E103" s="174"/>
      <c r="F103" s="308">
        <f>'Breakdown -Count'!F100/'Breakdown -Count'!K100</f>
        <v>0.33333333333333331</v>
      </c>
      <c r="G103" s="308">
        <f>'Breakdown -Count'!G100/'Breakdown -Count'!K100</f>
        <v>0</v>
      </c>
      <c r="H103" s="308">
        <f>'Breakdown -Count'!H100/'Breakdown -Count'!K100</f>
        <v>0</v>
      </c>
      <c r="I103" s="308">
        <f>'Breakdown -Count'!I100/'Breakdown -Count'!K100</f>
        <v>0.66666666666666663</v>
      </c>
      <c r="J103" s="308">
        <f>'Breakdown -Count'!J100/'Breakdown -Count'!K100</f>
        <v>0</v>
      </c>
      <c r="K103" s="66">
        <f t="shared" si="3"/>
        <v>1</v>
      </c>
      <c r="L103" s="66">
        <v>10</v>
      </c>
      <c r="M103" s="67">
        <f t="shared" si="4"/>
        <v>0.1</v>
      </c>
      <c r="N103" s="254">
        <f t="shared" si="5"/>
        <v>3</v>
      </c>
    </row>
    <row r="104" spans="1:14" s="4" customFormat="1" ht="15.75" thickBot="1">
      <c r="A104" s="31" t="s">
        <v>107</v>
      </c>
      <c r="B104" s="72">
        <v>6</v>
      </c>
      <c r="C104" s="169" t="s">
        <v>18</v>
      </c>
      <c r="D104" s="166" t="s">
        <v>46</v>
      </c>
      <c r="E104" s="175"/>
      <c r="F104" s="311">
        <f>'Breakdown -Count'!F101/'Breakdown -Count'!K101</f>
        <v>0.66666666666666663</v>
      </c>
      <c r="G104" s="311">
        <f>'Breakdown -Count'!G101/'Breakdown -Count'!K101</f>
        <v>0</v>
      </c>
      <c r="H104" s="311">
        <f>'Breakdown -Count'!H101/'Breakdown -Count'!K101</f>
        <v>0</v>
      </c>
      <c r="I104" s="311">
        <f>'Breakdown -Count'!I101/'Breakdown -Count'!K101</f>
        <v>0.33333333333333331</v>
      </c>
      <c r="J104" s="311">
        <f>'Breakdown -Count'!J101/'Breakdown -Count'!K101</f>
        <v>0</v>
      </c>
      <c r="K104" s="75">
        <f t="shared" si="3"/>
        <v>1</v>
      </c>
      <c r="L104" s="75">
        <v>10</v>
      </c>
      <c r="M104" s="76">
        <f t="shared" si="4"/>
        <v>0.1</v>
      </c>
      <c r="N104" s="254">
        <f t="shared" si="5"/>
        <v>3.9999999999999996</v>
      </c>
    </row>
    <row r="105" spans="1:14" s="4" customFormat="1" ht="18" thickBot="1">
      <c r="A105" s="48" t="s">
        <v>108</v>
      </c>
      <c r="B105" s="60">
        <v>7</v>
      </c>
      <c r="C105" s="53" t="s">
        <v>0</v>
      </c>
      <c r="D105" s="163" t="s">
        <v>32</v>
      </c>
      <c r="E105" s="170" t="s">
        <v>42</v>
      </c>
      <c r="F105" s="310">
        <f>'Breakdown -Count'!F102/'Breakdown -Count'!K102</f>
        <v>0</v>
      </c>
      <c r="G105" s="310">
        <f>'Breakdown -Count'!G102/'Breakdown -Count'!K102</f>
        <v>1</v>
      </c>
      <c r="H105" s="310">
        <f>'Breakdown -Count'!H102/'Breakdown -Count'!K102</f>
        <v>0</v>
      </c>
      <c r="I105" s="310">
        <f>'Breakdown -Count'!I102/'Breakdown -Count'!K102</f>
        <v>0</v>
      </c>
      <c r="J105" s="310">
        <f>'Breakdown -Count'!J102/'Breakdown -Count'!K102</f>
        <v>0</v>
      </c>
      <c r="K105" s="21">
        <f t="shared" si="3"/>
        <v>1</v>
      </c>
      <c r="L105" s="8">
        <v>3</v>
      </c>
      <c r="M105" s="10">
        <f t="shared" si="4"/>
        <v>0.33333333333333331</v>
      </c>
      <c r="N105" s="254">
        <f t="shared" si="5"/>
        <v>4</v>
      </c>
    </row>
    <row r="106" spans="1:14" s="4" customFormat="1" ht="18" thickBot="1">
      <c r="A106" s="31" t="s">
        <v>108</v>
      </c>
      <c r="B106" s="58">
        <v>7</v>
      </c>
      <c r="C106" s="167" t="s">
        <v>1</v>
      </c>
      <c r="D106" s="164" t="s">
        <v>34</v>
      </c>
      <c r="E106" s="171"/>
      <c r="F106" s="308">
        <f>'Breakdown -Count'!F103/'Breakdown -Count'!K103</f>
        <v>0</v>
      </c>
      <c r="G106" s="308">
        <f>'Breakdown -Count'!G103/'Breakdown -Count'!K103</f>
        <v>0.66666666666666663</v>
      </c>
      <c r="H106" s="308">
        <f>'Breakdown -Count'!H103/'Breakdown -Count'!K103</f>
        <v>0.33333333333333331</v>
      </c>
      <c r="I106" s="308">
        <f>'Breakdown -Count'!I103/'Breakdown -Count'!K103</f>
        <v>0</v>
      </c>
      <c r="J106" s="308">
        <f>'Breakdown -Count'!J103/'Breakdown -Count'!K103</f>
        <v>0</v>
      </c>
      <c r="K106" s="11">
        <f t="shared" si="3"/>
        <v>1</v>
      </c>
      <c r="L106" s="11">
        <v>3</v>
      </c>
      <c r="M106" s="13">
        <f t="shared" si="4"/>
        <v>0.33333333333333331</v>
      </c>
      <c r="N106" s="254">
        <f t="shared" si="5"/>
        <v>3.6666666666666665</v>
      </c>
    </row>
    <row r="107" spans="1:14" s="4" customFormat="1" ht="18" thickBot="1">
      <c r="A107" s="31" t="s">
        <v>108</v>
      </c>
      <c r="B107" s="58">
        <v>7</v>
      </c>
      <c r="C107" s="167" t="s">
        <v>6</v>
      </c>
      <c r="D107" s="164" t="s">
        <v>33</v>
      </c>
      <c r="E107" s="171"/>
      <c r="F107" s="308">
        <f>'Breakdown -Count'!F104/'Breakdown -Count'!K104</f>
        <v>0</v>
      </c>
      <c r="G107" s="308">
        <f>'Breakdown -Count'!G104/'Breakdown -Count'!K104</f>
        <v>0.66666666666666663</v>
      </c>
      <c r="H107" s="308">
        <f>'Breakdown -Count'!H104/'Breakdown -Count'!K104</f>
        <v>0.33333333333333331</v>
      </c>
      <c r="I107" s="308">
        <f>'Breakdown -Count'!I104/'Breakdown -Count'!K104</f>
        <v>0</v>
      </c>
      <c r="J107" s="308">
        <f>'Breakdown -Count'!J104/'Breakdown -Count'!K104</f>
        <v>0</v>
      </c>
      <c r="K107" s="11">
        <f t="shared" si="3"/>
        <v>1</v>
      </c>
      <c r="L107" s="11">
        <v>3</v>
      </c>
      <c r="M107" s="13">
        <f t="shared" si="4"/>
        <v>0.33333333333333331</v>
      </c>
      <c r="N107" s="254">
        <f t="shared" si="5"/>
        <v>3.6666666666666665</v>
      </c>
    </row>
    <row r="108" spans="1:14" s="4" customFormat="1" ht="15.75" thickBot="1">
      <c r="A108" s="31" t="s">
        <v>108</v>
      </c>
      <c r="B108" s="58">
        <v>7</v>
      </c>
      <c r="C108" s="167" t="s">
        <v>7</v>
      </c>
      <c r="D108" s="125" t="s">
        <v>35</v>
      </c>
      <c r="E108" s="172"/>
      <c r="F108" s="308">
        <f>'Breakdown -Count'!F105/'Breakdown -Count'!K105</f>
        <v>0</v>
      </c>
      <c r="G108" s="308">
        <f>'Breakdown -Count'!G105/'Breakdown -Count'!K105</f>
        <v>0.33333333333333331</v>
      </c>
      <c r="H108" s="308">
        <f>'Breakdown -Count'!H105/'Breakdown -Count'!K105</f>
        <v>0.33333333333333331</v>
      </c>
      <c r="I108" s="308">
        <f>'Breakdown -Count'!I105/'Breakdown -Count'!K105</f>
        <v>0.33333333333333331</v>
      </c>
      <c r="J108" s="308">
        <f>'Breakdown -Count'!J105/'Breakdown -Count'!K105</f>
        <v>0</v>
      </c>
      <c r="K108" s="11">
        <f t="shared" si="3"/>
        <v>1</v>
      </c>
      <c r="L108" s="11">
        <v>3</v>
      </c>
      <c r="M108" s="13">
        <f t="shared" si="4"/>
        <v>0.33333333333333331</v>
      </c>
      <c r="N108" s="254">
        <f t="shared" si="5"/>
        <v>2.9999999999999996</v>
      </c>
    </row>
    <row r="109" spans="1:14" s="4" customFormat="1" ht="15.75" thickBot="1">
      <c r="A109" s="31" t="s">
        <v>108</v>
      </c>
      <c r="B109" s="58">
        <v>7</v>
      </c>
      <c r="C109" s="167" t="s">
        <v>8</v>
      </c>
      <c r="D109" s="126" t="s">
        <v>36</v>
      </c>
      <c r="E109" s="173"/>
      <c r="F109" s="308">
        <f>'Breakdown -Count'!F106/'Breakdown -Count'!K106</f>
        <v>0</v>
      </c>
      <c r="G109" s="308">
        <f>'Breakdown -Count'!G106/'Breakdown -Count'!K106</f>
        <v>0.33333333333333331</v>
      </c>
      <c r="H109" s="308">
        <f>'Breakdown -Count'!H106/'Breakdown -Count'!K106</f>
        <v>0.33333333333333331</v>
      </c>
      <c r="I109" s="308">
        <f>'Breakdown -Count'!I106/'Breakdown -Count'!K106</f>
        <v>0.33333333333333331</v>
      </c>
      <c r="J109" s="308">
        <f>'Breakdown -Count'!J106/'Breakdown -Count'!K106</f>
        <v>0</v>
      </c>
      <c r="K109" s="11">
        <f t="shared" si="3"/>
        <v>1</v>
      </c>
      <c r="L109" s="11">
        <v>3</v>
      </c>
      <c r="M109" s="13">
        <f t="shared" si="4"/>
        <v>0.33333333333333331</v>
      </c>
      <c r="N109" s="254">
        <f t="shared" si="5"/>
        <v>2.9999999999999996</v>
      </c>
    </row>
    <row r="110" spans="1:14" s="4" customFormat="1" ht="30.75" thickBot="1">
      <c r="A110" s="31" t="s">
        <v>108</v>
      </c>
      <c r="B110" s="58">
        <v>7</v>
      </c>
      <c r="C110" s="167" t="s">
        <v>9</v>
      </c>
      <c r="D110" s="126" t="s">
        <v>44</v>
      </c>
      <c r="E110" s="173"/>
      <c r="F110" s="308">
        <f>'Breakdown -Count'!F107/'Breakdown -Count'!K107</f>
        <v>0</v>
      </c>
      <c r="G110" s="308">
        <f>'Breakdown -Count'!G107/'Breakdown -Count'!K107</f>
        <v>0.66666666666666663</v>
      </c>
      <c r="H110" s="308">
        <f>'Breakdown -Count'!H107/'Breakdown -Count'!K107</f>
        <v>0.33333333333333331</v>
      </c>
      <c r="I110" s="308">
        <f>'Breakdown -Count'!I107/'Breakdown -Count'!K107</f>
        <v>0</v>
      </c>
      <c r="J110" s="308">
        <f>'Breakdown -Count'!J107/'Breakdown -Count'!K107</f>
        <v>0</v>
      </c>
      <c r="K110" s="11">
        <f t="shared" si="3"/>
        <v>1</v>
      </c>
      <c r="L110" s="11">
        <v>3</v>
      </c>
      <c r="M110" s="13">
        <f t="shared" si="4"/>
        <v>0.33333333333333331</v>
      </c>
      <c r="N110" s="254">
        <f t="shared" si="5"/>
        <v>3.6666666666666665</v>
      </c>
    </row>
    <row r="111" spans="1:14" s="4" customFormat="1" ht="30.75" thickBot="1">
      <c r="A111" s="31" t="s">
        <v>108</v>
      </c>
      <c r="B111" s="58">
        <v>7</v>
      </c>
      <c r="C111" s="167" t="s">
        <v>10</v>
      </c>
      <c r="D111" s="126" t="s">
        <v>37</v>
      </c>
      <c r="E111" s="173"/>
      <c r="F111" s="308">
        <f>'Breakdown -Count'!F108/'Breakdown -Count'!K108</f>
        <v>0</v>
      </c>
      <c r="G111" s="308">
        <f>'Breakdown -Count'!G108/'Breakdown -Count'!K108</f>
        <v>0.66666666666666663</v>
      </c>
      <c r="H111" s="308">
        <f>'Breakdown -Count'!H108/'Breakdown -Count'!K108</f>
        <v>0.33333333333333331</v>
      </c>
      <c r="I111" s="308">
        <f>'Breakdown -Count'!I108/'Breakdown -Count'!K108</f>
        <v>0</v>
      </c>
      <c r="J111" s="308">
        <f>'Breakdown -Count'!J108/'Breakdown -Count'!K108</f>
        <v>0</v>
      </c>
      <c r="K111" s="11">
        <f t="shared" si="3"/>
        <v>1</v>
      </c>
      <c r="L111" s="11">
        <v>3</v>
      </c>
      <c r="M111" s="13">
        <f t="shared" si="4"/>
        <v>0.33333333333333331</v>
      </c>
      <c r="N111" s="254">
        <f t="shared" si="5"/>
        <v>3.6666666666666665</v>
      </c>
    </row>
    <row r="112" spans="1:14" s="4" customFormat="1" ht="15.75" thickBot="1">
      <c r="A112" s="31" t="s">
        <v>108</v>
      </c>
      <c r="B112" s="58">
        <v>7</v>
      </c>
      <c r="C112" s="167" t="s">
        <v>11</v>
      </c>
      <c r="D112" s="125" t="s">
        <v>39</v>
      </c>
      <c r="E112" s="172"/>
      <c r="F112" s="308">
        <f>'Breakdown -Count'!F109/'Breakdown -Count'!K109</f>
        <v>0.33333333333333331</v>
      </c>
      <c r="G112" s="308">
        <f>'Breakdown -Count'!G109/'Breakdown -Count'!K109</f>
        <v>0.33333333333333331</v>
      </c>
      <c r="H112" s="308">
        <f>'Breakdown -Count'!H109/'Breakdown -Count'!K109</f>
        <v>0.33333333333333331</v>
      </c>
      <c r="I112" s="308">
        <f>'Breakdown -Count'!I109/'Breakdown -Count'!K109</f>
        <v>0</v>
      </c>
      <c r="J112" s="308">
        <f>'Breakdown -Count'!J109/'Breakdown -Count'!K109</f>
        <v>0</v>
      </c>
      <c r="K112" s="11">
        <f t="shared" si="3"/>
        <v>1</v>
      </c>
      <c r="L112" s="11">
        <v>3</v>
      </c>
      <c r="M112" s="13">
        <f t="shared" si="4"/>
        <v>0.33333333333333331</v>
      </c>
      <c r="N112" s="254">
        <f t="shared" si="5"/>
        <v>4</v>
      </c>
    </row>
    <row r="113" spans="1:14" s="4" customFormat="1" ht="15.75" thickBot="1">
      <c r="A113" s="31" t="s">
        <v>108</v>
      </c>
      <c r="B113" s="58">
        <v>7</v>
      </c>
      <c r="C113" s="167" t="s">
        <v>12</v>
      </c>
      <c r="D113" s="125" t="s">
        <v>38</v>
      </c>
      <c r="E113" s="172"/>
      <c r="F113" s="308">
        <f>'Breakdown -Count'!F110/'Breakdown -Count'!K110</f>
        <v>0.33333333333333331</v>
      </c>
      <c r="G113" s="308">
        <f>'Breakdown -Count'!G110/'Breakdown -Count'!K110</f>
        <v>0.33333333333333331</v>
      </c>
      <c r="H113" s="308">
        <f>'Breakdown -Count'!H110/'Breakdown -Count'!K110</f>
        <v>0.33333333333333331</v>
      </c>
      <c r="I113" s="308">
        <f>'Breakdown -Count'!I110/'Breakdown -Count'!K110</f>
        <v>0</v>
      </c>
      <c r="J113" s="308">
        <f>'Breakdown -Count'!J110/'Breakdown -Count'!K110</f>
        <v>0</v>
      </c>
      <c r="K113" s="11">
        <f t="shared" si="3"/>
        <v>1</v>
      </c>
      <c r="L113" s="11">
        <v>3</v>
      </c>
      <c r="M113" s="13">
        <f t="shared" si="4"/>
        <v>0.33333333333333331</v>
      </c>
      <c r="N113" s="254">
        <f t="shared" si="5"/>
        <v>4</v>
      </c>
    </row>
    <row r="114" spans="1:14" s="4" customFormat="1" ht="15.75" thickBot="1">
      <c r="A114" s="31" t="s">
        <v>108</v>
      </c>
      <c r="B114" s="58">
        <v>7</v>
      </c>
      <c r="C114" s="167" t="s">
        <v>13</v>
      </c>
      <c r="D114" s="126" t="s">
        <v>40</v>
      </c>
      <c r="E114" s="173"/>
      <c r="F114" s="308">
        <f>'Breakdown -Count'!F111/'Breakdown -Count'!K111</f>
        <v>0</v>
      </c>
      <c r="G114" s="308">
        <f>'Breakdown -Count'!G111/'Breakdown -Count'!K111</f>
        <v>0.66666666666666663</v>
      </c>
      <c r="H114" s="308">
        <f>'Breakdown -Count'!H111/'Breakdown -Count'!K111</f>
        <v>0.33333333333333331</v>
      </c>
      <c r="I114" s="308">
        <f>'Breakdown -Count'!I111/'Breakdown -Count'!K111</f>
        <v>0</v>
      </c>
      <c r="J114" s="308">
        <f>'Breakdown -Count'!J111/'Breakdown -Count'!K111</f>
        <v>0</v>
      </c>
      <c r="K114" s="11">
        <f t="shared" si="3"/>
        <v>1</v>
      </c>
      <c r="L114" s="11">
        <v>3</v>
      </c>
      <c r="M114" s="13">
        <f t="shared" si="4"/>
        <v>0.33333333333333331</v>
      </c>
      <c r="N114" s="254">
        <f t="shared" si="5"/>
        <v>3.6666666666666665</v>
      </c>
    </row>
    <row r="115" spans="1:14" s="4" customFormat="1" ht="15.75" thickBot="1">
      <c r="A115" s="31" t="s">
        <v>108</v>
      </c>
      <c r="B115" s="58">
        <v>7</v>
      </c>
      <c r="C115" s="167" t="s">
        <v>15</v>
      </c>
      <c r="D115" s="125" t="s">
        <v>41</v>
      </c>
      <c r="E115" s="172"/>
      <c r="F115" s="308">
        <f>'Breakdown -Count'!F112/'Breakdown -Count'!K112</f>
        <v>0</v>
      </c>
      <c r="G115" s="308">
        <f>'Breakdown -Count'!G112/'Breakdown -Count'!K112</f>
        <v>0.66666666666666663</v>
      </c>
      <c r="H115" s="308">
        <f>'Breakdown -Count'!H112/'Breakdown -Count'!K112</f>
        <v>0.33333333333333331</v>
      </c>
      <c r="I115" s="308">
        <f>'Breakdown -Count'!I112/'Breakdown -Count'!K112</f>
        <v>0</v>
      </c>
      <c r="J115" s="308">
        <f>'Breakdown -Count'!J112/'Breakdown -Count'!K112</f>
        <v>0</v>
      </c>
      <c r="K115" s="11">
        <f t="shared" si="3"/>
        <v>1</v>
      </c>
      <c r="L115" s="11">
        <v>3</v>
      </c>
      <c r="M115" s="13">
        <f t="shared" si="4"/>
        <v>0.33333333333333331</v>
      </c>
      <c r="N115" s="254">
        <f t="shared" si="5"/>
        <v>3.6666666666666665</v>
      </c>
    </row>
    <row r="116" spans="1:14" s="4" customFormat="1" ht="15.75" thickBot="1">
      <c r="A116" s="31" t="s">
        <v>108</v>
      </c>
      <c r="B116" s="58">
        <v>7</v>
      </c>
      <c r="C116" s="167" t="s">
        <v>16</v>
      </c>
      <c r="D116" s="126" t="s">
        <v>43</v>
      </c>
      <c r="E116" s="172"/>
      <c r="F116" s="308">
        <f>'Breakdown -Count'!F113/'Breakdown -Count'!K113</f>
        <v>0.33333333333333331</v>
      </c>
      <c r="G116" s="308">
        <f>'Breakdown -Count'!G113/'Breakdown -Count'!K113</f>
        <v>0.33333333333333331</v>
      </c>
      <c r="H116" s="308">
        <f>'Breakdown -Count'!H113/'Breakdown -Count'!K113</f>
        <v>0.33333333333333331</v>
      </c>
      <c r="I116" s="308">
        <f>'Breakdown -Count'!I113/'Breakdown -Count'!K113</f>
        <v>0</v>
      </c>
      <c r="J116" s="308">
        <f>'Breakdown -Count'!J113/'Breakdown -Count'!K113</f>
        <v>0</v>
      </c>
      <c r="K116" s="11">
        <f t="shared" si="3"/>
        <v>1</v>
      </c>
      <c r="L116" s="11">
        <v>3</v>
      </c>
      <c r="M116" s="13">
        <f t="shared" si="4"/>
        <v>0.33333333333333331</v>
      </c>
      <c r="N116" s="254">
        <f t="shared" si="5"/>
        <v>4</v>
      </c>
    </row>
    <row r="117" spans="1:14" s="4" customFormat="1" ht="15.75" thickBot="1">
      <c r="A117" s="31" t="s">
        <v>108</v>
      </c>
      <c r="B117" s="78">
        <v>7</v>
      </c>
      <c r="C117" s="168" t="s">
        <v>17</v>
      </c>
      <c r="D117" s="165" t="s">
        <v>45</v>
      </c>
      <c r="E117" s="174"/>
      <c r="F117" s="308">
        <f>'Breakdown -Count'!F114/'Breakdown -Count'!K114</f>
        <v>0.33333333333333331</v>
      </c>
      <c r="G117" s="308">
        <f>'Breakdown -Count'!G114/'Breakdown -Count'!K114</f>
        <v>0.33333333333333331</v>
      </c>
      <c r="H117" s="308">
        <f>'Breakdown -Count'!H114/'Breakdown -Count'!K114</f>
        <v>0</v>
      </c>
      <c r="I117" s="308">
        <f>'Breakdown -Count'!I114/'Breakdown -Count'!K114</f>
        <v>0</v>
      </c>
      <c r="J117" s="308">
        <f>'Breakdown -Count'!J114/'Breakdown -Count'!K114</f>
        <v>0.33333333333333331</v>
      </c>
      <c r="K117" s="66">
        <f t="shared" si="3"/>
        <v>1</v>
      </c>
      <c r="L117" s="66">
        <v>3</v>
      </c>
      <c r="M117" s="67">
        <f t="shared" si="4"/>
        <v>0.33333333333333331</v>
      </c>
      <c r="N117" s="254">
        <f t="shared" si="5"/>
        <v>3.3333333333333335</v>
      </c>
    </row>
    <row r="118" spans="1:14" s="4" customFormat="1" ht="15.75" thickBot="1">
      <c r="A118" s="31" t="s">
        <v>108</v>
      </c>
      <c r="B118" s="72">
        <v>7</v>
      </c>
      <c r="C118" s="169" t="s">
        <v>18</v>
      </c>
      <c r="D118" s="166" t="s">
        <v>46</v>
      </c>
      <c r="E118" s="175"/>
      <c r="F118" s="311">
        <f>'Breakdown -Count'!F115/'Breakdown -Count'!K115</f>
        <v>0.33333333333333331</v>
      </c>
      <c r="G118" s="311">
        <f>'Breakdown -Count'!G115/'Breakdown -Count'!K115</f>
        <v>0</v>
      </c>
      <c r="H118" s="311">
        <f>'Breakdown -Count'!H115/'Breakdown -Count'!K115</f>
        <v>0.33333333333333331</v>
      </c>
      <c r="I118" s="311">
        <f>'Breakdown -Count'!I115/'Breakdown -Count'!K115</f>
        <v>0</v>
      </c>
      <c r="J118" s="311">
        <f>'Breakdown -Count'!J115/'Breakdown -Count'!K115</f>
        <v>0.33333333333333331</v>
      </c>
      <c r="K118" s="75">
        <f t="shared" si="3"/>
        <v>1</v>
      </c>
      <c r="L118" s="75">
        <v>3</v>
      </c>
      <c r="M118" s="76">
        <f t="shared" si="4"/>
        <v>0.33333333333333331</v>
      </c>
      <c r="N118" s="254">
        <f t="shared" si="5"/>
        <v>3</v>
      </c>
    </row>
    <row r="119" spans="1:14" s="4" customFormat="1" ht="18" thickBot="1">
      <c r="A119" s="48" t="s">
        <v>88</v>
      </c>
      <c r="B119" s="60">
        <v>1</v>
      </c>
      <c r="C119" s="53" t="s">
        <v>0</v>
      </c>
      <c r="D119" s="163" t="s">
        <v>32</v>
      </c>
      <c r="E119" s="170" t="s">
        <v>42</v>
      </c>
      <c r="F119" s="310">
        <f>'Breakdown -Count'!F116/'Breakdown -Count'!K116</f>
        <v>0.33333333333333331</v>
      </c>
      <c r="G119" s="310">
        <f>'Breakdown -Count'!G116/'Breakdown -Count'!K116</f>
        <v>0.33333333333333331</v>
      </c>
      <c r="H119" s="310">
        <f>'Breakdown -Count'!H116/'Breakdown -Count'!K116</f>
        <v>0.33333333333333331</v>
      </c>
      <c r="I119" s="310">
        <f>'Breakdown -Count'!I116/'Breakdown -Count'!K116</f>
        <v>0</v>
      </c>
      <c r="J119" s="310">
        <f>'Breakdown -Count'!J116/'Breakdown -Count'!K116</f>
        <v>0</v>
      </c>
      <c r="K119" s="21">
        <f t="shared" si="3"/>
        <v>1</v>
      </c>
      <c r="L119" s="8">
        <v>10</v>
      </c>
      <c r="M119" s="10">
        <f t="shared" si="4"/>
        <v>0.1</v>
      </c>
      <c r="N119" s="254">
        <f t="shared" si="5"/>
        <v>4</v>
      </c>
    </row>
    <row r="120" spans="1:14" s="4" customFormat="1" ht="18" thickBot="1">
      <c r="A120" s="31" t="s">
        <v>52</v>
      </c>
      <c r="B120" s="58">
        <v>1</v>
      </c>
      <c r="C120" s="167" t="s">
        <v>1</v>
      </c>
      <c r="D120" s="164" t="s">
        <v>34</v>
      </c>
      <c r="E120" s="171"/>
      <c r="F120" s="55">
        <v>1</v>
      </c>
      <c r="G120" s="55">
        <v>25</v>
      </c>
      <c r="H120" s="55">
        <v>1</v>
      </c>
      <c r="I120" s="55">
        <v>1</v>
      </c>
      <c r="J120" s="55">
        <v>0</v>
      </c>
      <c r="K120" s="11">
        <f t="shared" si="3"/>
        <v>28</v>
      </c>
      <c r="L120" s="11">
        <v>10</v>
      </c>
      <c r="M120" s="13">
        <f t="shared" si="4"/>
        <v>2.8</v>
      </c>
      <c r="N120" s="254">
        <f t="shared" si="5"/>
        <v>3.9285714285714284</v>
      </c>
    </row>
    <row r="121" spans="1:14" s="4" customFormat="1" ht="18" thickBot="1">
      <c r="A121" s="31" t="s">
        <v>88</v>
      </c>
      <c r="B121" s="58">
        <v>1</v>
      </c>
      <c r="C121" s="167" t="s">
        <v>6</v>
      </c>
      <c r="D121" s="164" t="s">
        <v>33</v>
      </c>
      <c r="E121" s="171"/>
      <c r="F121" s="308">
        <f>'Breakdown -Count'!F118/'Breakdown -Count'!K118</f>
        <v>0.2</v>
      </c>
      <c r="G121" s="308">
        <f>'Breakdown -Count'!G118/'Breakdown -Count'!K118</f>
        <v>0.4</v>
      </c>
      <c r="H121" s="308">
        <f>'Breakdown -Count'!H118/'Breakdown -Count'!K118</f>
        <v>0.2</v>
      </c>
      <c r="I121" s="308">
        <f>'Breakdown -Count'!I118/'Breakdown -Count'!K118</f>
        <v>0.2</v>
      </c>
      <c r="J121" s="308">
        <f>'Breakdown -Count'!J118/'Breakdown -Count'!K118</f>
        <v>0</v>
      </c>
      <c r="K121" s="11">
        <f t="shared" si="3"/>
        <v>1</v>
      </c>
      <c r="L121" s="11">
        <v>10</v>
      </c>
      <c r="M121" s="13">
        <f t="shared" si="4"/>
        <v>0.1</v>
      </c>
      <c r="N121" s="254">
        <f t="shared" si="5"/>
        <v>3.6</v>
      </c>
    </row>
    <row r="122" spans="1:14" s="4" customFormat="1" ht="15.75" thickBot="1">
      <c r="A122" s="31" t="s">
        <v>88</v>
      </c>
      <c r="B122" s="58">
        <v>1</v>
      </c>
      <c r="C122" s="167" t="s">
        <v>7</v>
      </c>
      <c r="D122" s="125" t="s">
        <v>35</v>
      </c>
      <c r="E122" s="172"/>
      <c r="F122" s="308">
        <f>'Breakdown -Count'!F119/'Breakdown -Count'!K119</f>
        <v>0.2</v>
      </c>
      <c r="G122" s="308">
        <f>'Breakdown -Count'!G119/'Breakdown -Count'!K119</f>
        <v>0.6</v>
      </c>
      <c r="H122" s="308">
        <f>'Breakdown -Count'!H119/'Breakdown -Count'!K119</f>
        <v>0</v>
      </c>
      <c r="I122" s="308">
        <f>'Breakdown -Count'!I119/'Breakdown -Count'!K119</f>
        <v>0.2</v>
      </c>
      <c r="J122" s="308">
        <f>'Breakdown -Count'!J119/'Breakdown -Count'!K119</f>
        <v>0</v>
      </c>
      <c r="K122" s="11">
        <f t="shared" si="3"/>
        <v>1</v>
      </c>
      <c r="L122" s="11">
        <v>10</v>
      </c>
      <c r="M122" s="13">
        <f t="shared" si="4"/>
        <v>0.1</v>
      </c>
      <c r="N122" s="254">
        <f t="shared" si="5"/>
        <v>3.8</v>
      </c>
    </row>
    <row r="123" spans="1:14" s="4" customFormat="1" ht="15.75" thickBot="1">
      <c r="A123" s="31" t="s">
        <v>88</v>
      </c>
      <c r="B123" s="58">
        <v>1</v>
      </c>
      <c r="C123" s="167" t="s">
        <v>8</v>
      </c>
      <c r="D123" s="126" t="s">
        <v>36</v>
      </c>
      <c r="E123" s="173"/>
      <c r="F123" s="308">
        <f>'Breakdown -Count'!F120/'Breakdown -Count'!K120</f>
        <v>0</v>
      </c>
      <c r="G123" s="308">
        <f>'Breakdown -Count'!G120/'Breakdown -Count'!K120</f>
        <v>0.5</v>
      </c>
      <c r="H123" s="308">
        <f>'Breakdown -Count'!H120/'Breakdown -Count'!K120</f>
        <v>0.25</v>
      </c>
      <c r="I123" s="308">
        <f>'Breakdown -Count'!I120/'Breakdown -Count'!K120</f>
        <v>0.25</v>
      </c>
      <c r="J123" s="308">
        <f>'Breakdown -Count'!J120/'Breakdown -Count'!K120</f>
        <v>0</v>
      </c>
      <c r="K123" s="11">
        <f t="shared" si="3"/>
        <v>1</v>
      </c>
      <c r="L123" s="11">
        <v>10</v>
      </c>
      <c r="M123" s="13">
        <f t="shared" si="4"/>
        <v>0.1</v>
      </c>
      <c r="N123" s="254">
        <f t="shared" si="5"/>
        <v>3.25</v>
      </c>
    </row>
    <row r="124" spans="1:14" s="4" customFormat="1" ht="30.75" thickBot="1">
      <c r="A124" s="31" t="s">
        <v>88</v>
      </c>
      <c r="B124" s="58">
        <v>1</v>
      </c>
      <c r="C124" s="167" t="s">
        <v>9</v>
      </c>
      <c r="D124" s="126" t="s">
        <v>44</v>
      </c>
      <c r="E124" s="173"/>
      <c r="F124" s="308">
        <f>'Breakdown -Count'!F121/'Breakdown -Count'!K121</f>
        <v>0.4</v>
      </c>
      <c r="G124" s="308">
        <f>'Breakdown -Count'!G121/'Breakdown -Count'!K121</f>
        <v>0.6</v>
      </c>
      <c r="H124" s="308">
        <f>'Breakdown -Count'!H121/'Breakdown -Count'!K121</f>
        <v>0</v>
      </c>
      <c r="I124" s="308">
        <f>'Breakdown -Count'!I121/'Breakdown -Count'!K121</f>
        <v>0</v>
      </c>
      <c r="J124" s="308">
        <f>'Breakdown -Count'!J121/'Breakdown -Count'!K121</f>
        <v>0</v>
      </c>
      <c r="K124" s="11">
        <f t="shared" si="3"/>
        <v>1</v>
      </c>
      <c r="L124" s="11">
        <v>10</v>
      </c>
      <c r="M124" s="13">
        <f t="shared" si="4"/>
        <v>0.1</v>
      </c>
      <c r="N124" s="254">
        <f t="shared" si="5"/>
        <v>4.4000000000000004</v>
      </c>
    </row>
    <row r="125" spans="1:14" s="4" customFormat="1" ht="30.75" thickBot="1">
      <c r="A125" s="31" t="s">
        <v>88</v>
      </c>
      <c r="B125" s="58">
        <v>1</v>
      </c>
      <c r="C125" s="167" t="s">
        <v>10</v>
      </c>
      <c r="D125" s="126" t="s">
        <v>37</v>
      </c>
      <c r="E125" s="173"/>
      <c r="F125" s="308">
        <f>'Breakdown -Count'!F122/'Breakdown -Count'!K122</f>
        <v>0.2</v>
      </c>
      <c r="G125" s="308">
        <f>'Breakdown -Count'!G122/'Breakdown -Count'!K122</f>
        <v>0.6</v>
      </c>
      <c r="H125" s="308">
        <f>'Breakdown -Count'!H122/'Breakdown -Count'!K122</f>
        <v>0.2</v>
      </c>
      <c r="I125" s="308">
        <f>'Breakdown -Count'!I122/'Breakdown -Count'!K122</f>
        <v>0</v>
      </c>
      <c r="J125" s="308">
        <f>'Breakdown -Count'!J122/'Breakdown -Count'!K122</f>
        <v>0</v>
      </c>
      <c r="K125" s="11">
        <f t="shared" si="3"/>
        <v>1</v>
      </c>
      <c r="L125" s="11">
        <v>10</v>
      </c>
      <c r="M125" s="13">
        <f t="shared" si="4"/>
        <v>0.1</v>
      </c>
      <c r="N125" s="254">
        <f t="shared" si="5"/>
        <v>4</v>
      </c>
    </row>
    <row r="126" spans="1:14" s="4" customFormat="1" ht="15.75" thickBot="1">
      <c r="A126" s="31" t="s">
        <v>88</v>
      </c>
      <c r="B126" s="58">
        <v>1</v>
      </c>
      <c r="C126" s="167" t="s">
        <v>11</v>
      </c>
      <c r="D126" s="125" t="s">
        <v>39</v>
      </c>
      <c r="E126" s="172"/>
      <c r="F126" s="308">
        <f>'Breakdown -Count'!F123/'Breakdown -Count'!K123</f>
        <v>0.2</v>
      </c>
      <c r="G126" s="308">
        <f>'Breakdown -Count'!G123/'Breakdown -Count'!K123</f>
        <v>0.6</v>
      </c>
      <c r="H126" s="308">
        <f>'Breakdown -Count'!H123/'Breakdown -Count'!K123</f>
        <v>0.2</v>
      </c>
      <c r="I126" s="308">
        <f>'Breakdown -Count'!I123/'Breakdown -Count'!K123</f>
        <v>0</v>
      </c>
      <c r="J126" s="308">
        <f>'Breakdown -Count'!J123/'Breakdown -Count'!K123</f>
        <v>0</v>
      </c>
      <c r="K126" s="11">
        <f t="shared" si="3"/>
        <v>1</v>
      </c>
      <c r="L126" s="11">
        <v>10</v>
      </c>
      <c r="M126" s="13">
        <f t="shared" si="4"/>
        <v>0.1</v>
      </c>
      <c r="N126" s="254">
        <f t="shared" si="5"/>
        <v>4</v>
      </c>
    </row>
    <row r="127" spans="1:14" s="4" customFormat="1" ht="15.75" thickBot="1">
      <c r="A127" s="31" t="s">
        <v>88</v>
      </c>
      <c r="B127" s="58">
        <v>1</v>
      </c>
      <c r="C127" s="167" t="s">
        <v>12</v>
      </c>
      <c r="D127" s="125" t="s">
        <v>38</v>
      </c>
      <c r="E127" s="172"/>
      <c r="F127" s="308">
        <f>'Breakdown -Count'!F124/'Breakdown -Count'!K124</f>
        <v>0.2</v>
      </c>
      <c r="G127" s="308">
        <f>'Breakdown -Count'!G124/'Breakdown -Count'!K124</f>
        <v>0.6</v>
      </c>
      <c r="H127" s="308">
        <f>'Breakdown -Count'!H124/'Breakdown -Count'!K124</f>
        <v>0.2</v>
      </c>
      <c r="I127" s="308">
        <f>'Breakdown -Count'!I124/'Breakdown -Count'!K124</f>
        <v>0</v>
      </c>
      <c r="J127" s="308">
        <f>'Breakdown -Count'!J124/'Breakdown -Count'!K124</f>
        <v>0</v>
      </c>
      <c r="K127" s="11">
        <f t="shared" si="3"/>
        <v>1</v>
      </c>
      <c r="L127" s="11">
        <v>10</v>
      </c>
      <c r="M127" s="13">
        <f t="shared" si="4"/>
        <v>0.1</v>
      </c>
      <c r="N127" s="254">
        <f t="shared" si="5"/>
        <v>4</v>
      </c>
    </row>
    <row r="128" spans="1:14" s="4" customFormat="1" ht="15.75" thickBot="1">
      <c r="A128" s="31" t="s">
        <v>88</v>
      </c>
      <c r="B128" s="58">
        <v>1</v>
      </c>
      <c r="C128" s="167" t="s">
        <v>13</v>
      </c>
      <c r="D128" s="126" t="s">
        <v>40</v>
      </c>
      <c r="E128" s="173"/>
      <c r="F128" s="308">
        <f>'Breakdown -Count'!F125/'Breakdown -Count'!K125</f>
        <v>0.2</v>
      </c>
      <c r="G128" s="308">
        <f>'Breakdown -Count'!G125/'Breakdown -Count'!K125</f>
        <v>0.6</v>
      </c>
      <c r="H128" s="308">
        <f>'Breakdown -Count'!H125/'Breakdown -Count'!K125</f>
        <v>0.2</v>
      </c>
      <c r="I128" s="308">
        <f>'Breakdown -Count'!I125/'Breakdown -Count'!K125</f>
        <v>0</v>
      </c>
      <c r="J128" s="308">
        <f>'Breakdown -Count'!J125/'Breakdown -Count'!K125</f>
        <v>0</v>
      </c>
      <c r="K128" s="11">
        <f t="shared" si="3"/>
        <v>1</v>
      </c>
      <c r="L128" s="11">
        <v>10</v>
      </c>
      <c r="M128" s="13">
        <f t="shared" si="4"/>
        <v>0.1</v>
      </c>
      <c r="N128" s="254">
        <f t="shared" si="5"/>
        <v>4</v>
      </c>
    </row>
    <row r="129" spans="1:14" s="4" customFormat="1" ht="15.75" thickBot="1">
      <c r="A129" s="31" t="s">
        <v>88</v>
      </c>
      <c r="B129" s="58">
        <v>1</v>
      </c>
      <c r="C129" s="167" t="s">
        <v>15</v>
      </c>
      <c r="D129" s="125" t="s">
        <v>41</v>
      </c>
      <c r="E129" s="172"/>
      <c r="F129" s="308">
        <f>'Breakdown -Count'!F126/'Breakdown -Count'!K126</f>
        <v>0.4</v>
      </c>
      <c r="G129" s="308">
        <f>'Breakdown -Count'!G126/'Breakdown -Count'!K126</f>
        <v>0.4</v>
      </c>
      <c r="H129" s="308">
        <f>'Breakdown -Count'!H126/'Breakdown -Count'!K126</f>
        <v>0.2</v>
      </c>
      <c r="I129" s="308">
        <f>'Breakdown -Count'!I126/'Breakdown -Count'!K126</f>
        <v>0</v>
      </c>
      <c r="J129" s="308">
        <f>'Breakdown -Count'!J126/'Breakdown -Count'!K126</f>
        <v>0</v>
      </c>
      <c r="K129" s="11">
        <f t="shared" si="3"/>
        <v>1</v>
      </c>
      <c r="L129" s="11">
        <v>10</v>
      </c>
      <c r="M129" s="13">
        <f t="shared" si="4"/>
        <v>0.1</v>
      </c>
      <c r="N129" s="254">
        <f t="shared" si="5"/>
        <v>4.2</v>
      </c>
    </row>
    <row r="130" spans="1:14" s="4" customFormat="1" ht="15.75" thickBot="1">
      <c r="A130" s="31" t="s">
        <v>88</v>
      </c>
      <c r="B130" s="58">
        <v>1</v>
      </c>
      <c r="C130" s="167" t="s">
        <v>16</v>
      </c>
      <c r="D130" s="126" t="s">
        <v>43</v>
      </c>
      <c r="E130" s="172"/>
      <c r="F130" s="308">
        <f>'Breakdown -Count'!F127/'Breakdown -Count'!K127</f>
        <v>0</v>
      </c>
      <c r="G130" s="308">
        <f>'Breakdown -Count'!G127/'Breakdown -Count'!K127</f>
        <v>0.5</v>
      </c>
      <c r="H130" s="308">
        <f>'Breakdown -Count'!H127/'Breakdown -Count'!K127</f>
        <v>0</v>
      </c>
      <c r="I130" s="308">
        <f>'Breakdown -Count'!I127/'Breakdown -Count'!K127</f>
        <v>0.5</v>
      </c>
      <c r="J130" s="308">
        <f>'Breakdown -Count'!J127/'Breakdown -Count'!K127</f>
        <v>0</v>
      </c>
      <c r="K130" s="11">
        <f t="shared" si="3"/>
        <v>1</v>
      </c>
      <c r="L130" s="11">
        <v>10</v>
      </c>
      <c r="M130" s="13">
        <f t="shared" si="4"/>
        <v>0.1</v>
      </c>
      <c r="N130" s="254">
        <f t="shared" si="5"/>
        <v>3</v>
      </c>
    </row>
    <row r="131" spans="1:14" s="4" customFormat="1" ht="15.75" thickBot="1">
      <c r="A131" s="31" t="s">
        <v>88</v>
      </c>
      <c r="B131" s="78">
        <v>1</v>
      </c>
      <c r="C131" s="168" t="s">
        <v>17</v>
      </c>
      <c r="D131" s="165" t="s">
        <v>45</v>
      </c>
      <c r="E131" s="174"/>
      <c r="F131" s="308">
        <f>'Breakdown -Count'!F128/'Breakdown -Count'!K128</f>
        <v>0.8</v>
      </c>
      <c r="G131" s="308">
        <f>'Breakdown -Count'!G128/'Breakdown -Count'!K128</f>
        <v>0</v>
      </c>
      <c r="H131" s="308">
        <f>'Breakdown -Count'!H128/'Breakdown -Count'!K128</f>
        <v>0.2</v>
      </c>
      <c r="I131" s="308">
        <f>'Breakdown -Count'!I128/'Breakdown -Count'!K128</f>
        <v>0</v>
      </c>
      <c r="J131" s="308">
        <f>'Breakdown -Count'!J128/'Breakdown -Count'!K128</f>
        <v>0</v>
      </c>
      <c r="K131" s="66">
        <f t="shared" si="3"/>
        <v>1</v>
      </c>
      <c r="L131" s="66">
        <v>10</v>
      </c>
      <c r="M131" s="67">
        <f t="shared" si="4"/>
        <v>0.1</v>
      </c>
      <c r="N131" s="254">
        <f t="shared" si="5"/>
        <v>4.5999999999999996</v>
      </c>
    </row>
    <row r="132" spans="1:14" s="4" customFormat="1" ht="15.75" thickBot="1">
      <c r="A132" s="31" t="s">
        <v>88</v>
      </c>
      <c r="B132" s="72">
        <v>1</v>
      </c>
      <c r="C132" s="169" t="s">
        <v>18</v>
      </c>
      <c r="D132" s="166" t="s">
        <v>46</v>
      </c>
      <c r="E132" s="175"/>
      <c r="F132" s="311">
        <f>'Breakdown -Count'!F129/'Breakdown -Count'!K129</f>
        <v>0.8</v>
      </c>
      <c r="G132" s="311">
        <f>'Breakdown -Count'!G129/'Breakdown -Count'!K129</f>
        <v>0</v>
      </c>
      <c r="H132" s="311">
        <f>'Breakdown -Count'!H129/'Breakdown -Count'!K129</f>
        <v>0</v>
      </c>
      <c r="I132" s="311">
        <f>'Breakdown -Count'!I129/'Breakdown -Count'!K129</f>
        <v>0.2</v>
      </c>
      <c r="J132" s="311">
        <f>'Breakdown -Count'!J129/'Breakdown -Count'!K129</f>
        <v>0</v>
      </c>
      <c r="K132" s="75">
        <f t="shared" si="3"/>
        <v>1</v>
      </c>
      <c r="L132" s="75">
        <v>10</v>
      </c>
      <c r="M132" s="76">
        <f t="shared" si="4"/>
        <v>0.1</v>
      </c>
      <c r="N132" s="254">
        <f t="shared" si="5"/>
        <v>4.4000000000000004</v>
      </c>
    </row>
    <row r="133" spans="1:14" s="4" customFormat="1" ht="18" thickBot="1">
      <c r="A133" s="48" t="s">
        <v>89</v>
      </c>
      <c r="B133" s="60">
        <v>2</v>
      </c>
      <c r="C133" s="53" t="s">
        <v>0</v>
      </c>
      <c r="D133" s="163" t="s">
        <v>32</v>
      </c>
      <c r="E133" s="170" t="s">
        <v>42</v>
      </c>
      <c r="F133" s="310">
        <f>'Breakdown -Count'!F130/'Breakdown -Count'!K130</f>
        <v>0</v>
      </c>
      <c r="G133" s="310">
        <f>'Breakdown -Count'!G130/'Breakdown -Count'!K130</f>
        <v>0.25</v>
      </c>
      <c r="H133" s="310">
        <f>'Breakdown -Count'!H130/'Breakdown -Count'!K130</f>
        <v>0.75</v>
      </c>
      <c r="I133" s="310">
        <f>'Breakdown -Count'!I130/'Breakdown -Count'!K130</f>
        <v>0</v>
      </c>
      <c r="J133" s="310">
        <f>'Breakdown -Count'!J130/'Breakdown -Count'!K130</f>
        <v>0</v>
      </c>
      <c r="K133" s="8">
        <f t="shared" si="3"/>
        <v>1</v>
      </c>
      <c r="L133" s="8">
        <v>19</v>
      </c>
      <c r="M133" s="10">
        <f t="shared" si="4"/>
        <v>5.2631578947368418E-2</v>
      </c>
      <c r="N133" s="254">
        <f t="shared" si="5"/>
        <v>3.25</v>
      </c>
    </row>
    <row r="134" spans="1:14" s="4" customFormat="1" ht="18" thickBot="1">
      <c r="A134" s="31" t="s">
        <v>89</v>
      </c>
      <c r="B134" s="58">
        <v>2</v>
      </c>
      <c r="C134" s="167" t="s">
        <v>1</v>
      </c>
      <c r="D134" s="164" t="s">
        <v>34</v>
      </c>
      <c r="E134" s="171"/>
      <c r="F134" s="308">
        <f>'Breakdown -Count'!F131/'Breakdown -Count'!K131</f>
        <v>0.16666666666666666</v>
      </c>
      <c r="G134" s="308">
        <f>'Breakdown -Count'!G131/'Breakdown -Count'!K131</f>
        <v>0.58333333333333337</v>
      </c>
      <c r="H134" s="308">
        <f>'Breakdown -Count'!H131/'Breakdown -Count'!K131</f>
        <v>0.16666666666666666</v>
      </c>
      <c r="I134" s="308">
        <f>'Breakdown -Count'!I131/'Breakdown -Count'!K131</f>
        <v>0</v>
      </c>
      <c r="J134" s="308">
        <f>'Breakdown -Count'!J131/'Breakdown -Count'!K131</f>
        <v>8.3333333333333329E-2</v>
      </c>
      <c r="K134" s="11">
        <f t="shared" si="3"/>
        <v>1</v>
      </c>
      <c r="L134" s="11">
        <v>19</v>
      </c>
      <c r="M134" s="13">
        <f t="shared" si="4"/>
        <v>5.2631578947368418E-2</v>
      </c>
      <c r="N134" s="254">
        <f t="shared" si="5"/>
        <v>3.7500000000000004</v>
      </c>
    </row>
    <row r="135" spans="1:14" s="4" customFormat="1" ht="18" thickBot="1">
      <c r="A135" s="31" t="s">
        <v>89</v>
      </c>
      <c r="B135" s="58">
        <v>2</v>
      </c>
      <c r="C135" s="167" t="s">
        <v>6</v>
      </c>
      <c r="D135" s="164" t="s">
        <v>33</v>
      </c>
      <c r="E135" s="171"/>
      <c r="F135" s="308">
        <f>'Breakdown -Count'!F132/'Breakdown -Count'!K132</f>
        <v>8.3333333333333329E-2</v>
      </c>
      <c r="G135" s="308">
        <f>'Breakdown -Count'!G132/'Breakdown -Count'!K132</f>
        <v>0.58333333333333337</v>
      </c>
      <c r="H135" s="308">
        <f>'Breakdown -Count'!H132/'Breakdown -Count'!K132</f>
        <v>0.33333333333333331</v>
      </c>
      <c r="I135" s="308">
        <f>'Breakdown -Count'!I132/'Breakdown -Count'!K132</f>
        <v>0</v>
      </c>
      <c r="J135" s="308">
        <f>'Breakdown -Count'!J132/'Breakdown -Count'!K132</f>
        <v>0</v>
      </c>
      <c r="K135" s="11">
        <f t="shared" ref="K135:K198" si="6">SUM(F135:J135)</f>
        <v>1</v>
      </c>
      <c r="L135" s="11">
        <v>19</v>
      </c>
      <c r="M135" s="13">
        <f t="shared" ref="M135:M198" si="7">K135/L135</f>
        <v>5.2631578947368418E-2</v>
      </c>
      <c r="N135" s="254">
        <f t="shared" si="5"/>
        <v>3.75</v>
      </c>
    </row>
    <row r="136" spans="1:14" s="4" customFormat="1" ht="15.75" thickBot="1">
      <c r="A136" s="31" t="s">
        <v>89</v>
      </c>
      <c r="B136" s="58">
        <v>2</v>
      </c>
      <c r="C136" s="167" t="s">
        <v>7</v>
      </c>
      <c r="D136" s="125" t="s">
        <v>35</v>
      </c>
      <c r="E136" s="172"/>
      <c r="F136" s="308">
        <f>'Breakdown -Count'!F133/'Breakdown -Count'!K133</f>
        <v>8.3333333333333329E-2</v>
      </c>
      <c r="G136" s="308">
        <f>'Breakdown -Count'!G133/'Breakdown -Count'!K133</f>
        <v>0.41666666666666669</v>
      </c>
      <c r="H136" s="308">
        <f>'Breakdown -Count'!H133/'Breakdown -Count'!K133</f>
        <v>0.41666666666666669</v>
      </c>
      <c r="I136" s="308">
        <f>'Breakdown -Count'!I133/'Breakdown -Count'!K133</f>
        <v>8.3333333333333329E-2</v>
      </c>
      <c r="J136" s="308">
        <f>'Breakdown -Count'!J133/'Breakdown -Count'!K133</f>
        <v>0</v>
      </c>
      <c r="K136" s="11">
        <f t="shared" si="6"/>
        <v>1</v>
      </c>
      <c r="L136" s="11">
        <v>19</v>
      </c>
      <c r="M136" s="13">
        <f t="shared" si="7"/>
        <v>5.2631578947368418E-2</v>
      </c>
      <c r="N136" s="254">
        <f t="shared" ref="N136:N199" si="8" xml:space="preserve"> (5*F136+4*G136+3*H136+2*I136+1*J136)/K136</f>
        <v>3.5</v>
      </c>
    </row>
    <row r="137" spans="1:14" s="4" customFormat="1" ht="15.75" thickBot="1">
      <c r="A137" s="31" t="s">
        <v>89</v>
      </c>
      <c r="B137" s="58">
        <v>2</v>
      </c>
      <c r="C137" s="167" t="s">
        <v>8</v>
      </c>
      <c r="D137" s="126" t="s">
        <v>36</v>
      </c>
      <c r="E137" s="173"/>
      <c r="F137" s="308">
        <f>'Breakdown -Count'!F134/'Breakdown -Count'!K134</f>
        <v>0.2</v>
      </c>
      <c r="G137" s="308">
        <f>'Breakdown -Count'!G134/'Breakdown -Count'!K134</f>
        <v>0.5</v>
      </c>
      <c r="H137" s="308">
        <f>'Breakdown -Count'!H134/'Breakdown -Count'!K134</f>
        <v>0.3</v>
      </c>
      <c r="I137" s="308">
        <f>'Breakdown -Count'!I134/'Breakdown -Count'!K134</f>
        <v>0</v>
      </c>
      <c r="J137" s="308">
        <f>'Breakdown -Count'!J134/'Breakdown -Count'!K134</f>
        <v>0</v>
      </c>
      <c r="K137" s="11">
        <f t="shared" si="6"/>
        <v>1</v>
      </c>
      <c r="L137" s="11">
        <v>19</v>
      </c>
      <c r="M137" s="13">
        <f t="shared" si="7"/>
        <v>5.2631578947368418E-2</v>
      </c>
      <c r="N137" s="254">
        <f t="shared" si="8"/>
        <v>3.9</v>
      </c>
    </row>
    <row r="138" spans="1:14" s="4" customFormat="1" ht="30.75" thickBot="1">
      <c r="A138" s="31" t="s">
        <v>89</v>
      </c>
      <c r="B138" s="58">
        <v>2</v>
      </c>
      <c r="C138" s="167" t="s">
        <v>9</v>
      </c>
      <c r="D138" s="126" t="s">
        <v>44</v>
      </c>
      <c r="E138" s="173"/>
      <c r="F138" s="308">
        <f>'Breakdown -Count'!F135/'Breakdown -Count'!K135</f>
        <v>8.3333333333333329E-2</v>
      </c>
      <c r="G138" s="308">
        <f>'Breakdown -Count'!G135/'Breakdown -Count'!K135</f>
        <v>0.58333333333333337</v>
      </c>
      <c r="H138" s="308">
        <f>'Breakdown -Count'!H135/'Breakdown -Count'!K135</f>
        <v>0.33333333333333331</v>
      </c>
      <c r="I138" s="308">
        <f>'Breakdown -Count'!I135/'Breakdown -Count'!K135</f>
        <v>0</v>
      </c>
      <c r="J138" s="308">
        <f>'Breakdown -Count'!J135/'Breakdown -Count'!K135</f>
        <v>0</v>
      </c>
      <c r="K138" s="11">
        <f t="shared" si="6"/>
        <v>1</v>
      </c>
      <c r="L138" s="11">
        <v>19</v>
      </c>
      <c r="M138" s="13">
        <f t="shared" si="7"/>
        <v>5.2631578947368418E-2</v>
      </c>
      <c r="N138" s="254">
        <f t="shared" si="8"/>
        <v>3.75</v>
      </c>
    </row>
    <row r="139" spans="1:14" s="4" customFormat="1" ht="30.75" thickBot="1">
      <c r="A139" s="31" t="s">
        <v>89</v>
      </c>
      <c r="B139" s="58">
        <v>2</v>
      </c>
      <c r="C139" s="167" t="s">
        <v>10</v>
      </c>
      <c r="D139" s="126" t="s">
        <v>37</v>
      </c>
      <c r="E139" s="173"/>
      <c r="F139" s="308">
        <f>'Breakdown -Count'!F136/'Breakdown -Count'!K136</f>
        <v>0.16666666666666666</v>
      </c>
      <c r="G139" s="308">
        <f>'Breakdown -Count'!G136/'Breakdown -Count'!K136</f>
        <v>0.58333333333333337</v>
      </c>
      <c r="H139" s="308">
        <f>'Breakdown -Count'!H136/'Breakdown -Count'!K136</f>
        <v>0.25</v>
      </c>
      <c r="I139" s="308">
        <f>'Breakdown -Count'!I136/'Breakdown -Count'!K136</f>
        <v>0</v>
      </c>
      <c r="J139" s="308">
        <f>'Breakdown -Count'!J136/'Breakdown -Count'!K136</f>
        <v>0</v>
      </c>
      <c r="K139" s="11">
        <f t="shared" si="6"/>
        <v>1</v>
      </c>
      <c r="L139" s="11">
        <v>19</v>
      </c>
      <c r="M139" s="13">
        <f t="shared" si="7"/>
        <v>5.2631578947368418E-2</v>
      </c>
      <c r="N139" s="254">
        <f t="shared" si="8"/>
        <v>3.916666666666667</v>
      </c>
    </row>
    <row r="140" spans="1:14" s="4" customFormat="1" ht="15.75" thickBot="1">
      <c r="A140" s="31" t="s">
        <v>89</v>
      </c>
      <c r="B140" s="58">
        <v>2</v>
      </c>
      <c r="C140" s="167" t="s">
        <v>11</v>
      </c>
      <c r="D140" s="125" t="s">
        <v>39</v>
      </c>
      <c r="E140" s="172"/>
      <c r="F140" s="308">
        <f>'Breakdown -Count'!F137/'Breakdown -Count'!K137</f>
        <v>0.25</v>
      </c>
      <c r="G140" s="308">
        <f>'Breakdown -Count'!G137/'Breakdown -Count'!K137</f>
        <v>0.41666666666666669</v>
      </c>
      <c r="H140" s="308">
        <f>'Breakdown -Count'!H137/'Breakdown -Count'!K137</f>
        <v>0.33333333333333331</v>
      </c>
      <c r="I140" s="308">
        <f>'Breakdown -Count'!I137/'Breakdown -Count'!K137</f>
        <v>0</v>
      </c>
      <c r="J140" s="308">
        <f>'Breakdown -Count'!J137/'Breakdown -Count'!K137</f>
        <v>0</v>
      </c>
      <c r="K140" s="11">
        <f t="shared" si="6"/>
        <v>1</v>
      </c>
      <c r="L140" s="11">
        <v>19</v>
      </c>
      <c r="M140" s="13">
        <f t="shared" si="7"/>
        <v>5.2631578947368418E-2</v>
      </c>
      <c r="N140" s="254">
        <f t="shared" si="8"/>
        <v>3.916666666666667</v>
      </c>
    </row>
    <row r="141" spans="1:14" s="4" customFormat="1" ht="15.75" thickBot="1">
      <c r="A141" s="31" t="s">
        <v>89</v>
      </c>
      <c r="B141" s="58">
        <v>2</v>
      </c>
      <c r="C141" s="167" t="s">
        <v>12</v>
      </c>
      <c r="D141" s="125" t="s">
        <v>38</v>
      </c>
      <c r="E141" s="172"/>
      <c r="F141" s="308">
        <f>'Breakdown -Count'!F138/'Breakdown -Count'!K138</f>
        <v>0.16666666666666666</v>
      </c>
      <c r="G141" s="308">
        <f>'Breakdown -Count'!G138/'Breakdown -Count'!K138</f>
        <v>0.16666666666666666</v>
      </c>
      <c r="H141" s="308">
        <f>'Breakdown -Count'!H138/'Breakdown -Count'!K138</f>
        <v>0.58333333333333337</v>
      </c>
      <c r="I141" s="308">
        <f>'Breakdown -Count'!I138/'Breakdown -Count'!K138</f>
        <v>8.3333333333333329E-2</v>
      </c>
      <c r="J141" s="308">
        <f>'Breakdown -Count'!J138/'Breakdown -Count'!K138</f>
        <v>0</v>
      </c>
      <c r="K141" s="11">
        <f t="shared" si="6"/>
        <v>1</v>
      </c>
      <c r="L141" s="11">
        <v>19</v>
      </c>
      <c r="M141" s="13">
        <f t="shared" si="7"/>
        <v>5.2631578947368418E-2</v>
      </c>
      <c r="N141" s="254">
        <f t="shared" si="8"/>
        <v>3.4166666666666665</v>
      </c>
    </row>
    <row r="142" spans="1:14" s="4" customFormat="1" ht="15.75" thickBot="1">
      <c r="A142" s="31" t="s">
        <v>89</v>
      </c>
      <c r="B142" s="58">
        <v>2</v>
      </c>
      <c r="C142" s="167" t="s">
        <v>13</v>
      </c>
      <c r="D142" s="126" t="s">
        <v>40</v>
      </c>
      <c r="E142" s="173"/>
      <c r="F142" s="308">
        <f>'Breakdown -Count'!F139/'Breakdown -Count'!K139</f>
        <v>0.16666666666666666</v>
      </c>
      <c r="G142" s="308">
        <f>'Breakdown -Count'!G139/'Breakdown -Count'!K139</f>
        <v>0.41666666666666669</v>
      </c>
      <c r="H142" s="308">
        <f>'Breakdown -Count'!H139/'Breakdown -Count'!K139</f>
        <v>0.41666666666666669</v>
      </c>
      <c r="I142" s="308">
        <f>'Breakdown -Count'!I139/'Breakdown -Count'!K139</f>
        <v>0</v>
      </c>
      <c r="J142" s="308">
        <f>'Breakdown -Count'!J139/'Breakdown -Count'!K139</f>
        <v>0</v>
      </c>
      <c r="K142" s="11">
        <f t="shared" si="6"/>
        <v>1</v>
      </c>
      <c r="L142" s="11">
        <v>19</v>
      </c>
      <c r="M142" s="13">
        <f t="shared" si="7"/>
        <v>5.2631578947368418E-2</v>
      </c>
      <c r="N142" s="254">
        <f t="shared" si="8"/>
        <v>3.75</v>
      </c>
    </row>
    <row r="143" spans="1:14" s="4" customFormat="1" ht="15.75" thickBot="1">
      <c r="A143" s="31" t="s">
        <v>89</v>
      </c>
      <c r="B143" s="58">
        <v>2</v>
      </c>
      <c r="C143" s="167" t="s">
        <v>15</v>
      </c>
      <c r="D143" s="125" t="s">
        <v>41</v>
      </c>
      <c r="E143" s="172"/>
      <c r="F143" s="308">
        <f>'Breakdown -Count'!F140/'Breakdown -Count'!K140</f>
        <v>0.27272727272727271</v>
      </c>
      <c r="G143" s="308">
        <f>'Breakdown -Count'!G140/'Breakdown -Count'!K140</f>
        <v>0.45454545454545453</v>
      </c>
      <c r="H143" s="308">
        <f>'Breakdown -Count'!H140/'Breakdown -Count'!K140</f>
        <v>0.27272727272727271</v>
      </c>
      <c r="I143" s="308">
        <f>'Breakdown -Count'!I140/'Breakdown -Count'!K140</f>
        <v>0</v>
      </c>
      <c r="J143" s="308">
        <f>'Breakdown -Count'!J140/'Breakdown -Count'!K140</f>
        <v>0</v>
      </c>
      <c r="K143" s="11">
        <f t="shared" si="6"/>
        <v>1</v>
      </c>
      <c r="L143" s="11">
        <v>19</v>
      </c>
      <c r="M143" s="13">
        <f t="shared" si="7"/>
        <v>5.2631578947368418E-2</v>
      </c>
      <c r="N143" s="254">
        <f t="shared" si="8"/>
        <v>4</v>
      </c>
    </row>
    <row r="144" spans="1:14" s="4" customFormat="1" ht="15.75" thickBot="1">
      <c r="A144" s="31" t="s">
        <v>89</v>
      </c>
      <c r="B144" s="58">
        <v>2</v>
      </c>
      <c r="C144" s="167" t="s">
        <v>16</v>
      </c>
      <c r="D144" s="126" t="s">
        <v>43</v>
      </c>
      <c r="E144" s="172"/>
      <c r="F144" s="308">
        <f>'Breakdown -Count'!F141/'Breakdown -Count'!K141</f>
        <v>0.33333333333333331</v>
      </c>
      <c r="G144" s="308">
        <f>'Breakdown -Count'!G141/'Breakdown -Count'!K141</f>
        <v>0</v>
      </c>
      <c r="H144" s="308">
        <f>'Breakdown -Count'!H141/'Breakdown -Count'!K141</f>
        <v>0.33333333333333331</v>
      </c>
      <c r="I144" s="308">
        <f>'Breakdown -Count'!I141/'Breakdown -Count'!K141</f>
        <v>0.33333333333333331</v>
      </c>
      <c r="J144" s="308">
        <f>'Breakdown -Count'!J141/'Breakdown -Count'!K141</f>
        <v>0</v>
      </c>
      <c r="K144" s="11">
        <f t="shared" si="6"/>
        <v>1</v>
      </c>
      <c r="L144" s="11">
        <v>19</v>
      </c>
      <c r="M144" s="13">
        <f t="shared" si="7"/>
        <v>5.2631578947368418E-2</v>
      </c>
      <c r="N144" s="254">
        <f t="shared" si="8"/>
        <v>3.333333333333333</v>
      </c>
    </row>
    <row r="145" spans="1:14" s="4" customFormat="1" ht="15.75" thickBot="1">
      <c r="A145" s="31" t="s">
        <v>89</v>
      </c>
      <c r="B145" s="78">
        <v>2</v>
      </c>
      <c r="C145" s="168" t="s">
        <v>17</v>
      </c>
      <c r="D145" s="165" t="s">
        <v>45</v>
      </c>
      <c r="E145" s="174"/>
      <c r="F145" s="308">
        <f>'Breakdown -Count'!F142/'Breakdown -Count'!K142</f>
        <v>0.46153846153846156</v>
      </c>
      <c r="G145" s="308">
        <f>'Breakdown -Count'!G142/'Breakdown -Count'!K142</f>
        <v>0</v>
      </c>
      <c r="H145" s="308">
        <f>'Breakdown -Count'!H142/'Breakdown -Count'!K142</f>
        <v>0.30769230769230771</v>
      </c>
      <c r="I145" s="308">
        <f>'Breakdown -Count'!I142/'Breakdown -Count'!K142</f>
        <v>7.6923076923076927E-2</v>
      </c>
      <c r="J145" s="308">
        <f>'Breakdown -Count'!J142/'Breakdown -Count'!K142</f>
        <v>0.15384615384615385</v>
      </c>
      <c r="K145" s="66">
        <f t="shared" si="6"/>
        <v>1</v>
      </c>
      <c r="L145" s="66">
        <v>19</v>
      </c>
      <c r="M145" s="67">
        <f t="shared" si="7"/>
        <v>5.2631578947368418E-2</v>
      </c>
      <c r="N145" s="254">
        <f t="shared" si="8"/>
        <v>3.5384615384615383</v>
      </c>
    </row>
    <row r="146" spans="1:14" s="4" customFormat="1" ht="15.75" thickBot="1">
      <c r="A146" s="31" t="s">
        <v>89</v>
      </c>
      <c r="B146" s="72">
        <v>2</v>
      </c>
      <c r="C146" s="169" t="s">
        <v>18</v>
      </c>
      <c r="D146" s="166" t="s">
        <v>46</v>
      </c>
      <c r="E146" s="175"/>
      <c r="F146" s="311">
        <f>'Breakdown -Count'!F143/'Breakdown -Count'!K143</f>
        <v>0.46153846153846156</v>
      </c>
      <c r="G146" s="311">
        <f>'Breakdown -Count'!G143/'Breakdown -Count'!K143</f>
        <v>0</v>
      </c>
      <c r="H146" s="311">
        <f>'Breakdown -Count'!H143/'Breakdown -Count'!K143</f>
        <v>0.15384615384615385</v>
      </c>
      <c r="I146" s="311">
        <f>'Breakdown -Count'!I143/'Breakdown -Count'!K143</f>
        <v>0.23076923076923078</v>
      </c>
      <c r="J146" s="311">
        <f>'Breakdown -Count'!J143/'Breakdown -Count'!K143</f>
        <v>0.15384615384615385</v>
      </c>
      <c r="K146" s="75">
        <f t="shared" si="6"/>
        <v>1</v>
      </c>
      <c r="L146" s="75">
        <v>19</v>
      </c>
      <c r="M146" s="76">
        <f t="shared" si="7"/>
        <v>5.2631578947368418E-2</v>
      </c>
      <c r="N146" s="254">
        <f t="shared" si="8"/>
        <v>3.384615384615385</v>
      </c>
    </row>
    <row r="147" spans="1:14" s="4" customFormat="1" ht="18" thickBot="1">
      <c r="A147" s="48" t="s">
        <v>90</v>
      </c>
      <c r="B147" s="60">
        <v>3</v>
      </c>
      <c r="C147" s="53" t="s">
        <v>0</v>
      </c>
      <c r="D147" s="163" t="s">
        <v>32</v>
      </c>
      <c r="E147" s="170" t="s">
        <v>42</v>
      </c>
      <c r="F147" s="310">
        <f>'Breakdown -Count'!F144/'Breakdown -Count'!K144</f>
        <v>0</v>
      </c>
      <c r="G147" s="310">
        <f>'Breakdown -Count'!G144/'Breakdown -Count'!K144</f>
        <v>0.33333333333333331</v>
      </c>
      <c r="H147" s="310">
        <f>'Breakdown -Count'!H144/'Breakdown -Count'!K144</f>
        <v>0.66666666666666663</v>
      </c>
      <c r="I147" s="310">
        <f>'Breakdown -Count'!I144/'Breakdown -Count'!K144</f>
        <v>0</v>
      </c>
      <c r="J147" s="310">
        <f>'Breakdown -Count'!J144/'Breakdown -Count'!K144</f>
        <v>0</v>
      </c>
      <c r="K147" s="8">
        <f t="shared" si="6"/>
        <v>1</v>
      </c>
      <c r="L147" s="8">
        <v>20</v>
      </c>
      <c r="M147" s="10">
        <f t="shared" si="7"/>
        <v>0.05</v>
      </c>
      <c r="N147" s="254">
        <f t="shared" si="8"/>
        <v>3.333333333333333</v>
      </c>
    </row>
    <row r="148" spans="1:14" s="4" customFormat="1" ht="18" thickBot="1">
      <c r="A148" s="31" t="s">
        <v>90</v>
      </c>
      <c r="B148" s="58">
        <v>3</v>
      </c>
      <c r="C148" s="167" t="s">
        <v>1</v>
      </c>
      <c r="D148" s="164" t="s">
        <v>34</v>
      </c>
      <c r="E148" s="171"/>
      <c r="F148" s="308">
        <f>'Breakdown -Count'!F145/'Breakdown -Count'!K145</f>
        <v>0</v>
      </c>
      <c r="G148" s="308">
        <f>'Breakdown -Count'!G145/'Breakdown -Count'!K145</f>
        <v>0.41666666666666669</v>
      </c>
      <c r="H148" s="308">
        <f>'Breakdown -Count'!H145/'Breakdown -Count'!K145</f>
        <v>0.41666666666666669</v>
      </c>
      <c r="I148" s="308">
        <f>'Breakdown -Count'!I145/'Breakdown -Count'!K145</f>
        <v>8.3333333333333329E-2</v>
      </c>
      <c r="J148" s="308">
        <f>'Breakdown -Count'!J145/'Breakdown -Count'!K145</f>
        <v>8.3333333333333329E-2</v>
      </c>
      <c r="K148" s="11">
        <f t="shared" si="6"/>
        <v>1</v>
      </c>
      <c r="L148" s="11">
        <v>20</v>
      </c>
      <c r="M148" s="13">
        <f t="shared" si="7"/>
        <v>0.05</v>
      </c>
      <c r="N148" s="254">
        <f t="shared" si="8"/>
        <v>3.166666666666667</v>
      </c>
    </row>
    <row r="149" spans="1:14" s="4" customFormat="1" ht="18" thickBot="1">
      <c r="A149" s="31" t="s">
        <v>90</v>
      </c>
      <c r="B149" s="58">
        <v>3</v>
      </c>
      <c r="C149" s="167" t="s">
        <v>6</v>
      </c>
      <c r="D149" s="164" t="s">
        <v>33</v>
      </c>
      <c r="E149" s="171"/>
      <c r="F149" s="308">
        <f>'Breakdown -Count'!F146/'Breakdown -Count'!K146</f>
        <v>8.3333333333333329E-2</v>
      </c>
      <c r="G149" s="308">
        <f>'Breakdown -Count'!G146/'Breakdown -Count'!K146</f>
        <v>0.5</v>
      </c>
      <c r="H149" s="308">
        <f>'Breakdown -Count'!H146/'Breakdown -Count'!K146</f>
        <v>0.33333333333333331</v>
      </c>
      <c r="I149" s="308">
        <f>'Breakdown -Count'!I146/'Breakdown -Count'!K146</f>
        <v>8.3333333333333329E-2</v>
      </c>
      <c r="J149" s="308">
        <f>'Breakdown -Count'!J146/'Breakdown -Count'!K146</f>
        <v>0</v>
      </c>
      <c r="K149" s="11">
        <f t="shared" si="6"/>
        <v>1</v>
      </c>
      <c r="L149" s="11">
        <v>20</v>
      </c>
      <c r="M149" s="13">
        <f t="shared" si="7"/>
        <v>0.05</v>
      </c>
      <c r="N149" s="254">
        <f t="shared" si="8"/>
        <v>3.583333333333333</v>
      </c>
    </row>
    <row r="150" spans="1:14" s="4" customFormat="1" ht="15.75" thickBot="1">
      <c r="A150" s="31" t="s">
        <v>90</v>
      </c>
      <c r="B150" s="58">
        <v>3</v>
      </c>
      <c r="C150" s="167" t="s">
        <v>7</v>
      </c>
      <c r="D150" s="125" t="s">
        <v>35</v>
      </c>
      <c r="E150" s="172"/>
      <c r="F150" s="308">
        <f>'Breakdown -Count'!F147/'Breakdown -Count'!K147</f>
        <v>8.3333333333333329E-2</v>
      </c>
      <c r="G150" s="308">
        <f>'Breakdown -Count'!G147/'Breakdown -Count'!K147</f>
        <v>0.5</v>
      </c>
      <c r="H150" s="308">
        <f>'Breakdown -Count'!H147/'Breakdown -Count'!K147</f>
        <v>0.25</v>
      </c>
      <c r="I150" s="308">
        <f>'Breakdown -Count'!I147/'Breakdown -Count'!K147</f>
        <v>8.3333333333333329E-2</v>
      </c>
      <c r="J150" s="308">
        <f>'Breakdown -Count'!J147/'Breakdown -Count'!K147</f>
        <v>8.3333333333333329E-2</v>
      </c>
      <c r="K150" s="11">
        <f t="shared" si="6"/>
        <v>1</v>
      </c>
      <c r="L150" s="11">
        <v>20</v>
      </c>
      <c r="M150" s="13">
        <f t="shared" si="7"/>
        <v>0.05</v>
      </c>
      <c r="N150" s="254">
        <f t="shared" si="8"/>
        <v>3.4166666666666665</v>
      </c>
    </row>
    <row r="151" spans="1:14" s="4" customFormat="1" ht="15.75" thickBot="1">
      <c r="A151" s="31" t="s">
        <v>90</v>
      </c>
      <c r="B151" s="58">
        <v>3</v>
      </c>
      <c r="C151" s="167" t="s">
        <v>8</v>
      </c>
      <c r="D151" s="126" t="s">
        <v>36</v>
      </c>
      <c r="E151" s="173"/>
      <c r="F151" s="308">
        <f>'Breakdown -Count'!F148/'Breakdown -Count'!K148</f>
        <v>9.0909090909090912E-2</v>
      </c>
      <c r="G151" s="308">
        <f>'Breakdown -Count'!G148/'Breakdown -Count'!K148</f>
        <v>0.36363636363636365</v>
      </c>
      <c r="H151" s="308">
        <f>'Breakdown -Count'!H148/'Breakdown -Count'!K148</f>
        <v>0.54545454545454541</v>
      </c>
      <c r="I151" s="308">
        <f>'Breakdown -Count'!I148/'Breakdown -Count'!K148</f>
        <v>0</v>
      </c>
      <c r="J151" s="308">
        <f>'Breakdown -Count'!J148/'Breakdown -Count'!K148</f>
        <v>0</v>
      </c>
      <c r="K151" s="11">
        <f t="shared" si="6"/>
        <v>1</v>
      </c>
      <c r="L151" s="11">
        <v>20</v>
      </c>
      <c r="M151" s="13">
        <f t="shared" si="7"/>
        <v>0.05</v>
      </c>
      <c r="N151" s="254">
        <f t="shared" si="8"/>
        <v>3.5454545454545454</v>
      </c>
    </row>
    <row r="152" spans="1:14" s="4" customFormat="1" ht="30.75" thickBot="1">
      <c r="A152" s="31" t="s">
        <v>90</v>
      </c>
      <c r="B152" s="58">
        <v>3</v>
      </c>
      <c r="C152" s="167" t="s">
        <v>9</v>
      </c>
      <c r="D152" s="126" t="s">
        <v>44</v>
      </c>
      <c r="E152" s="173"/>
      <c r="F152" s="308">
        <f>'Breakdown -Count'!F149/'Breakdown -Count'!K149</f>
        <v>0.16666666666666666</v>
      </c>
      <c r="G152" s="308">
        <f>'Breakdown -Count'!G149/'Breakdown -Count'!K149</f>
        <v>0.5</v>
      </c>
      <c r="H152" s="308">
        <f>'Breakdown -Count'!H149/'Breakdown -Count'!K149</f>
        <v>0.33333333333333331</v>
      </c>
      <c r="I152" s="308">
        <f>'Breakdown -Count'!I149/'Breakdown -Count'!K149</f>
        <v>0</v>
      </c>
      <c r="J152" s="308">
        <f>'Breakdown -Count'!J149/'Breakdown -Count'!K149</f>
        <v>0</v>
      </c>
      <c r="K152" s="11">
        <f t="shared" si="6"/>
        <v>1</v>
      </c>
      <c r="L152" s="11">
        <v>20</v>
      </c>
      <c r="M152" s="13">
        <f t="shared" si="7"/>
        <v>0.05</v>
      </c>
      <c r="N152" s="254">
        <f t="shared" si="8"/>
        <v>3.833333333333333</v>
      </c>
    </row>
    <row r="153" spans="1:14" s="4" customFormat="1" ht="30.75" thickBot="1">
      <c r="A153" s="31" t="s">
        <v>90</v>
      </c>
      <c r="B153" s="58">
        <v>3</v>
      </c>
      <c r="C153" s="167" t="s">
        <v>10</v>
      </c>
      <c r="D153" s="126" t="s">
        <v>37</v>
      </c>
      <c r="E153" s="173"/>
      <c r="F153" s="308">
        <f>'Breakdown -Count'!F150/'Breakdown -Count'!K150</f>
        <v>0.16666666666666666</v>
      </c>
      <c r="G153" s="308">
        <f>'Breakdown -Count'!G150/'Breakdown -Count'!K150</f>
        <v>0.41666666666666669</v>
      </c>
      <c r="H153" s="308">
        <f>'Breakdown -Count'!H150/'Breakdown -Count'!K150</f>
        <v>0.41666666666666669</v>
      </c>
      <c r="I153" s="308">
        <f>'Breakdown -Count'!I150/'Breakdown -Count'!K150</f>
        <v>0</v>
      </c>
      <c r="J153" s="308">
        <f>'Breakdown -Count'!J150/'Breakdown -Count'!K150</f>
        <v>0</v>
      </c>
      <c r="K153" s="11">
        <f t="shared" si="6"/>
        <v>1</v>
      </c>
      <c r="L153" s="11">
        <v>20</v>
      </c>
      <c r="M153" s="13">
        <f t="shared" si="7"/>
        <v>0.05</v>
      </c>
      <c r="N153" s="254">
        <f t="shared" si="8"/>
        <v>3.75</v>
      </c>
    </row>
    <row r="154" spans="1:14" s="4" customFormat="1" ht="15.75" thickBot="1">
      <c r="A154" s="31" t="s">
        <v>90</v>
      </c>
      <c r="B154" s="58">
        <v>3</v>
      </c>
      <c r="C154" s="167" t="s">
        <v>11</v>
      </c>
      <c r="D154" s="125" t="s">
        <v>39</v>
      </c>
      <c r="E154" s="172"/>
      <c r="F154" s="308">
        <f>'Breakdown -Count'!F151/'Breakdown -Count'!K151</f>
        <v>8.3333333333333329E-2</v>
      </c>
      <c r="G154" s="308">
        <f>'Breakdown -Count'!G151/'Breakdown -Count'!K151</f>
        <v>0.41666666666666669</v>
      </c>
      <c r="H154" s="308">
        <f>'Breakdown -Count'!H151/'Breakdown -Count'!K151</f>
        <v>0.41666666666666669</v>
      </c>
      <c r="I154" s="308">
        <f>'Breakdown -Count'!I151/'Breakdown -Count'!K151</f>
        <v>8.3333333333333329E-2</v>
      </c>
      <c r="J154" s="308">
        <f>'Breakdown -Count'!J151/'Breakdown -Count'!K151</f>
        <v>0</v>
      </c>
      <c r="K154" s="11">
        <f t="shared" si="6"/>
        <v>1</v>
      </c>
      <c r="L154" s="11">
        <v>20</v>
      </c>
      <c r="M154" s="13">
        <f t="shared" si="7"/>
        <v>0.05</v>
      </c>
      <c r="N154" s="254">
        <f t="shared" si="8"/>
        <v>3.5</v>
      </c>
    </row>
    <row r="155" spans="1:14" s="4" customFormat="1" ht="15.75" thickBot="1">
      <c r="A155" s="31" t="s">
        <v>90</v>
      </c>
      <c r="B155" s="58">
        <v>3</v>
      </c>
      <c r="C155" s="167" t="s">
        <v>12</v>
      </c>
      <c r="D155" s="125" t="s">
        <v>38</v>
      </c>
      <c r="E155" s="172"/>
      <c r="F155" s="308">
        <f>'Breakdown -Count'!F152/'Breakdown -Count'!K152</f>
        <v>0</v>
      </c>
      <c r="G155" s="308">
        <f>'Breakdown -Count'!G152/'Breakdown -Count'!K152</f>
        <v>0.33333333333333331</v>
      </c>
      <c r="H155" s="308">
        <f>'Breakdown -Count'!H152/'Breakdown -Count'!K152</f>
        <v>0.58333333333333337</v>
      </c>
      <c r="I155" s="308">
        <f>'Breakdown -Count'!I152/'Breakdown -Count'!K152</f>
        <v>0</v>
      </c>
      <c r="J155" s="308">
        <f>'Breakdown -Count'!J152/'Breakdown -Count'!K152</f>
        <v>8.3333333333333329E-2</v>
      </c>
      <c r="K155" s="11">
        <f t="shared" si="6"/>
        <v>1</v>
      </c>
      <c r="L155" s="11">
        <v>20</v>
      </c>
      <c r="M155" s="13">
        <f t="shared" si="7"/>
        <v>0.05</v>
      </c>
      <c r="N155" s="254">
        <f t="shared" si="8"/>
        <v>3.1666666666666665</v>
      </c>
    </row>
    <row r="156" spans="1:14" s="4" customFormat="1" ht="15.75" thickBot="1">
      <c r="A156" s="31" t="s">
        <v>90</v>
      </c>
      <c r="B156" s="58">
        <v>3</v>
      </c>
      <c r="C156" s="167" t="s">
        <v>13</v>
      </c>
      <c r="D156" s="126" t="s">
        <v>40</v>
      </c>
      <c r="E156" s="173"/>
      <c r="F156" s="308">
        <f>'Breakdown -Count'!F153/'Breakdown -Count'!K153</f>
        <v>0</v>
      </c>
      <c r="G156" s="308">
        <f>'Breakdown -Count'!G153/'Breakdown -Count'!K153</f>
        <v>0.33333333333333331</v>
      </c>
      <c r="H156" s="308">
        <f>'Breakdown -Count'!H153/'Breakdown -Count'!K153</f>
        <v>0.58333333333333337</v>
      </c>
      <c r="I156" s="308">
        <f>'Breakdown -Count'!I153/'Breakdown -Count'!K153</f>
        <v>8.3333333333333329E-2</v>
      </c>
      <c r="J156" s="308">
        <f>'Breakdown -Count'!J153/'Breakdown -Count'!K153</f>
        <v>0</v>
      </c>
      <c r="K156" s="11">
        <f t="shared" si="6"/>
        <v>1</v>
      </c>
      <c r="L156" s="11">
        <v>20</v>
      </c>
      <c r="M156" s="13">
        <f t="shared" si="7"/>
        <v>0.05</v>
      </c>
      <c r="N156" s="254">
        <f t="shared" si="8"/>
        <v>3.2499999999999996</v>
      </c>
    </row>
    <row r="157" spans="1:14" s="4" customFormat="1" ht="15.75" thickBot="1">
      <c r="A157" s="31" t="s">
        <v>90</v>
      </c>
      <c r="B157" s="58">
        <v>3</v>
      </c>
      <c r="C157" s="167" t="s">
        <v>15</v>
      </c>
      <c r="D157" s="125" t="s">
        <v>41</v>
      </c>
      <c r="E157" s="172"/>
      <c r="F157" s="308">
        <f>'Breakdown -Count'!F154/'Breakdown -Count'!K154</f>
        <v>0</v>
      </c>
      <c r="G157" s="308">
        <f>'Breakdown -Count'!G154/'Breakdown -Count'!K154</f>
        <v>0.33333333333333331</v>
      </c>
      <c r="H157" s="308">
        <f>'Breakdown -Count'!H154/'Breakdown -Count'!K154</f>
        <v>0.66666666666666663</v>
      </c>
      <c r="I157" s="308">
        <f>'Breakdown -Count'!I154/'Breakdown -Count'!K154</f>
        <v>0</v>
      </c>
      <c r="J157" s="308">
        <f>'Breakdown -Count'!J154/'Breakdown -Count'!K154</f>
        <v>0</v>
      </c>
      <c r="K157" s="11">
        <f t="shared" si="6"/>
        <v>1</v>
      </c>
      <c r="L157" s="11">
        <v>20</v>
      </c>
      <c r="M157" s="13">
        <f t="shared" si="7"/>
        <v>0.05</v>
      </c>
      <c r="N157" s="254">
        <f t="shared" si="8"/>
        <v>3.333333333333333</v>
      </c>
    </row>
    <row r="158" spans="1:14" s="4" customFormat="1" ht="15.75" thickBot="1">
      <c r="A158" s="31" t="s">
        <v>90</v>
      </c>
      <c r="B158" s="58">
        <v>3</v>
      </c>
      <c r="C158" s="167" t="s">
        <v>16</v>
      </c>
      <c r="D158" s="126" t="s">
        <v>43</v>
      </c>
      <c r="E158" s="172"/>
      <c r="F158" s="308">
        <f>'Breakdown -Count'!F155/'Breakdown -Count'!K155</f>
        <v>0</v>
      </c>
      <c r="G158" s="308">
        <f>'Breakdown -Count'!G155/'Breakdown -Count'!K155</f>
        <v>0.33333333333333331</v>
      </c>
      <c r="H158" s="308">
        <f>'Breakdown -Count'!H155/'Breakdown -Count'!K155</f>
        <v>0.33333333333333331</v>
      </c>
      <c r="I158" s="308">
        <f>'Breakdown -Count'!I155/'Breakdown -Count'!K155</f>
        <v>0.33333333333333331</v>
      </c>
      <c r="J158" s="308">
        <f>'Breakdown -Count'!J155/'Breakdown -Count'!K155</f>
        <v>0</v>
      </c>
      <c r="K158" s="11">
        <f t="shared" si="6"/>
        <v>1</v>
      </c>
      <c r="L158" s="11">
        <v>20</v>
      </c>
      <c r="M158" s="13">
        <f t="shared" si="7"/>
        <v>0.05</v>
      </c>
      <c r="N158" s="254">
        <f t="shared" si="8"/>
        <v>2.9999999999999996</v>
      </c>
    </row>
    <row r="159" spans="1:14" s="4" customFormat="1" ht="15.75" thickBot="1">
      <c r="A159" s="31" t="s">
        <v>90</v>
      </c>
      <c r="B159" s="78">
        <v>3</v>
      </c>
      <c r="C159" s="168" t="s">
        <v>17</v>
      </c>
      <c r="D159" s="165" t="s">
        <v>45</v>
      </c>
      <c r="E159" s="174"/>
      <c r="F159" s="308">
        <f>'Breakdown -Count'!F156/'Breakdown -Count'!K156</f>
        <v>0.25</v>
      </c>
      <c r="G159" s="308">
        <f>'Breakdown -Count'!G156/'Breakdown -Count'!K156</f>
        <v>0</v>
      </c>
      <c r="H159" s="308">
        <f>'Breakdown -Count'!H156/'Breakdown -Count'!K156</f>
        <v>0.5</v>
      </c>
      <c r="I159" s="308">
        <f>'Breakdown -Count'!I156/'Breakdown -Count'!K156</f>
        <v>0.25</v>
      </c>
      <c r="J159" s="308">
        <f>'Breakdown -Count'!J156/'Breakdown -Count'!K156</f>
        <v>0</v>
      </c>
      <c r="K159" s="66">
        <f t="shared" si="6"/>
        <v>1</v>
      </c>
      <c r="L159" s="66">
        <v>20</v>
      </c>
      <c r="M159" s="67">
        <f t="shared" si="7"/>
        <v>0.05</v>
      </c>
      <c r="N159" s="254">
        <f t="shared" si="8"/>
        <v>3.25</v>
      </c>
    </row>
    <row r="160" spans="1:14" s="4" customFormat="1" ht="15.75" thickBot="1">
      <c r="A160" s="31" t="s">
        <v>90</v>
      </c>
      <c r="B160" s="72">
        <v>3</v>
      </c>
      <c r="C160" s="169" t="s">
        <v>18</v>
      </c>
      <c r="D160" s="166" t="s">
        <v>46</v>
      </c>
      <c r="E160" s="175"/>
      <c r="F160" s="311">
        <f>'Breakdown -Count'!F157/'Breakdown -Count'!K157</f>
        <v>0.25</v>
      </c>
      <c r="G160" s="311">
        <f>'Breakdown -Count'!G157/'Breakdown -Count'!K157</f>
        <v>8.3333333333333329E-2</v>
      </c>
      <c r="H160" s="311">
        <f>'Breakdown -Count'!H157/'Breakdown -Count'!K157</f>
        <v>0.25</v>
      </c>
      <c r="I160" s="311">
        <f>'Breakdown -Count'!I157/'Breakdown -Count'!K157</f>
        <v>0.41666666666666669</v>
      </c>
      <c r="J160" s="311">
        <f>'Breakdown -Count'!J157/'Breakdown -Count'!K157</f>
        <v>0</v>
      </c>
      <c r="K160" s="75">
        <f t="shared" si="6"/>
        <v>1</v>
      </c>
      <c r="L160" s="75">
        <v>20</v>
      </c>
      <c r="M160" s="76">
        <f t="shared" si="7"/>
        <v>0.05</v>
      </c>
      <c r="N160" s="254">
        <f t="shared" si="8"/>
        <v>3.1666666666666665</v>
      </c>
    </row>
    <row r="161" spans="1:14" s="4" customFormat="1" ht="18" thickBot="1">
      <c r="A161" s="48" t="s">
        <v>91</v>
      </c>
      <c r="B161" s="60">
        <v>4</v>
      </c>
      <c r="C161" s="53" t="s">
        <v>0</v>
      </c>
      <c r="D161" s="163" t="s">
        <v>32</v>
      </c>
      <c r="E161" s="170" t="s">
        <v>42</v>
      </c>
      <c r="F161" s="310">
        <f>'Breakdown -Count'!F158/'Breakdown -Count'!K158</f>
        <v>0.14285714285714285</v>
      </c>
      <c r="G161" s="310">
        <f>'Breakdown -Count'!G158/'Breakdown -Count'!K158</f>
        <v>0.42857142857142855</v>
      </c>
      <c r="H161" s="310">
        <f>'Breakdown -Count'!H158/'Breakdown -Count'!K158</f>
        <v>0.2857142857142857</v>
      </c>
      <c r="I161" s="310">
        <f>'Breakdown -Count'!I158/'Breakdown -Count'!K158</f>
        <v>0.14285714285714285</v>
      </c>
      <c r="J161" s="310">
        <f>'Breakdown -Count'!J158/'Breakdown -Count'!K158</f>
        <v>0</v>
      </c>
      <c r="K161" s="8">
        <f t="shared" si="6"/>
        <v>1</v>
      </c>
      <c r="L161" s="8">
        <v>20</v>
      </c>
      <c r="M161" s="10">
        <f t="shared" si="7"/>
        <v>0.05</v>
      </c>
      <c r="N161" s="254">
        <f t="shared" si="8"/>
        <v>3.5714285714285712</v>
      </c>
    </row>
    <row r="162" spans="1:14" s="4" customFormat="1" ht="18" thickBot="1">
      <c r="A162" s="31" t="s">
        <v>91</v>
      </c>
      <c r="B162" s="58">
        <v>4</v>
      </c>
      <c r="C162" s="167" t="s">
        <v>1</v>
      </c>
      <c r="D162" s="164" t="s">
        <v>34</v>
      </c>
      <c r="E162" s="171"/>
      <c r="F162" s="308">
        <f>'Breakdown -Count'!F159/'Breakdown -Count'!K159</f>
        <v>0.1111111111111111</v>
      </c>
      <c r="G162" s="308">
        <f>'Breakdown -Count'!G159/'Breakdown -Count'!K159</f>
        <v>0.44444444444444442</v>
      </c>
      <c r="H162" s="308">
        <f>'Breakdown -Count'!H159/'Breakdown -Count'!K159</f>
        <v>0.44444444444444442</v>
      </c>
      <c r="I162" s="308">
        <f>'Breakdown -Count'!I159/'Breakdown -Count'!K159</f>
        <v>0</v>
      </c>
      <c r="J162" s="308">
        <f>'Breakdown -Count'!J159/'Breakdown -Count'!K159</f>
        <v>0</v>
      </c>
      <c r="K162" s="11">
        <f t="shared" si="6"/>
        <v>1</v>
      </c>
      <c r="L162" s="11">
        <v>20</v>
      </c>
      <c r="M162" s="13">
        <f t="shared" si="7"/>
        <v>0.05</v>
      </c>
      <c r="N162" s="254">
        <f t="shared" si="8"/>
        <v>3.6666666666666661</v>
      </c>
    </row>
    <row r="163" spans="1:14" s="4" customFormat="1" ht="18" thickBot="1">
      <c r="A163" s="31" t="s">
        <v>91</v>
      </c>
      <c r="B163" s="58">
        <v>4</v>
      </c>
      <c r="C163" s="167" t="s">
        <v>6</v>
      </c>
      <c r="D163" s="164" t="s">
        <v>33</v>
      </c>
      <c r="E163" s="171"/>
      <c r="F163" s="308">
        <f>'Breakdown -Count'!F160/'Breakdown -Count'!K160</f>
        <v>0.22222222222222221</v>
      </c>
      <c r="G163" s="308">
        <f>'Breakdown -Count'!G160/'Breakdown -Count'!K160</f>
        <v>0.55555555555555558</v>
      </c>
      <c r="H163" s="308">
        <f>'Breakdown -Count'!H160/'Breakdown -Count'!K160</f>
        <v>0.22222222222222221</v>
      </c>
      <c r="I163" s="308">
        <f>'Breakdown -Count'!I160/'Breakdown -Count'!K160</f>
        <v>0</v>
      </c>
      <c r="J163" s="308">
        <f>'Breakdown -Count'!J160/'Breakdown -Count'!K160</f>
        <v>0</v>
      </c>
      <c r="K163" s="11">
        <f t="shared" si="6"/>
        <v>1</v>
      </c>
      <c r="L163" s="11">
        <v>20</v>
      </c>
      <c r="M163" s="13">
        <f t="shared" si="7"/>
        <v>0.05</v>
      </c>
      <c r="N163" s="254">
        <f t="shared" si="8"/>
        <v>4</v>
      </c>
    </row>
    <row r="164" spans="1:14" s="4" customFormat="1" ht="15.75" thickBot="1">
      <c r="A164" s="31" t="s">
        <v>91</v>
      </c>
      <c r="B164" s="58">
        <v>4</v>
      </c>
      <c r="C164" s="167" t="s">
        <v>7</v>
      </c>
      <c r="D164" s="125" t="s">
        <v>35</v>
      </c>
      <c r="E164" s="172"/>
      <c r="F164" s="308">
        <f>'Breakdown -Count'!F161/'Breakdown -Count'!K161</f>
        <v>0.22222222222222221</v>
      </c>
      <c r="G164" s="308">
        <f>'Breakdown -Count'!G161/'Breakdown -Count'!K161</f>
        <v>0.55555555555555558</v>
      </c>
      <c r="H164" s="308">
        <f>'Breakdown -Count'!H161/'Breakdown -Count'!K161</f>
        <v>0.22222222222222221</v>
      </c>
      <c r="I164" s="308">
        <f>'Breakdown -Count'!I161/'Breakdown -Count'!K161</f>
        <v>0</v>
      </c>
      <c r="J164" s="308">
        <f>'Breakdown -Count'!J161/'Breakdown -Count'!K161</f>
        <v>0</v>
      </c>
      <c r="K164" s="11">
        <f t="shared" si="6"/>
        <v>1</v>
      </c>
      <c r="L164" s="11">
        <v>20</v>
      </c>
      <c r="M164" s="13">
        <f t="shared" si="7"/>
        <v>0.05</v>
      </c>
      <c r="N164" s="254">
        <f t="shared" si="8"/>
        <v>4</v>
      </c>
    </row>
    <row r="165" spans="1:14" s="4" customFormat="1" ht="15.75" thickBot="1">
      <c r="A165" s="31" t="s">
        <v>91</v>
      </c>
      <c r="B165" s="58">
        <v>4</v>
      </c>
      <c r="C165" s="167" t="s">
        <v>8</v>
      </c>
      <c r="D165" s="126" t="s">
        <v>36</v>
      </c>
      <c r="E165" s="173"/>
      <c r="F165" s="308">
        <f>'Breakdown -Count'!F162/'Breakdown -Count'!K162</f>
        <v>0.1111111111111111</v>
      </c>
      <c r="G165" s="308">
        <f>'Breakdown -Count'!G162/'Breakdown -Count'!K162</f>
        <v>0.44444444444444442</v>
      </c>
      <c r="H165" s="308">
        <f>'Breakdown -Count'!H162/'Breakdown -Count'!K162</f>
        <v>0.44444444444444442</v>
      </c>
      <c r="I165" s="308">
        <f>'Breakdown -Count'!I162/'Breakdown -Count'!K162</f>
        <v>0</v>
      </c>
      <c r="J165" s="308">
        <f>'Breakdown -Count'!J162/'Breakdown -Count'!K162</f>
        <v>0</v>
      </c>
      <c r="K165" s="11">
        <f t="shared" si="6"/>
        <v>1</v>
      </c>
      <c r="L165" s="11">
        <v>20</v>
      </c>
      <c r="M165" s="13">
        <f t="shared" si="7"/>
        <v>0.05</v>
      </c>
      <c r="N165" s="254">
        <f t="shared" si="8"/>
        <v>3.6666666666666661</v>
      </c>
    </row>
    <row r="166" spans="1:14" s="4" customFormat="1" ht="30.75" thickBot="1">
      <c r="A166" s="31" t="s">
        <v>91</v>
      </c>
      <c r="B166" s="58">
        <v>4</v>
      </c>
      <c r="C166" s="167" t="s">
        <v>9</v>
      </c>
      <c r="D166" s="126" t="s">
        <v>44</v>
      </c>
      <c r="E166" s="173"/>
      <c r="F166" s="308">
        <f>'Breakdown -Count'!F163/'Breakdown -Count'!K163</f>
        <v>0.22222222222222221</v>
      </c>
      <c r="G166" s="308">
        <f>'Breakdown -Count'!G163/'Breakdown -Count'!K163</f>
        <v>0.55555555555555558</v>
      </c>
      <c r="H166" s="308">
        <f>'Breakdown -Count'!H163/'Breakdown -Count'!K163</f>
        <v>0.22222222222222221</v>
      </c>
      <c r="I166" s="308">
        <f>'Breakdown -Count'!I163/'Breakdown -Count'!K163</f>
        <v>0</v>
      </c>
      <c r="J166" s="308">
        <f>'Breakdown -Count'!J163/'Breakdown -Count'!K163</f>
        <v>0</v>
      </c>
      <c r="K166" s="11">
        <f t="shared" si="6"/>
        <v>1</v>
      </c>
      <c r="L166" s="11">
        <v>20</v>
      </c>
      <c r="M166" s="13">
        <f t="shared" si="7"/>
        <v>0.05</v>
      </c>
      <c r="N166" s="254">
        <f t="shared" si="8"/>
        <v>4</v>
      </c>
    </row>
    <row r="167" spans="1:14" s="4" customFormat="1" ht="30.75" thickBot="1">
      <c r="A167" s="31" t="s">
        <v>91</v>
      </c>
      <c r="B167" s="58">
        <v>4</v>
      </c>
      <c r="C167" s="167" t="s">
        <v>10</v>
      </c>
      <c r="D167" s="126" t="s">
        <v>37</v>
      </c>
      <c r="E167" s="173"/>
      <c r="F167" s="308">
        <f>'Breakdown -Count'!F164/'Breakdown -Count'!K164</f>
        <v>0.22222222222222221</v>
      </c>
      <c r="G167" s="308">
        <f>'Breakdown -Count'!G164/'Breakdown -Count'!K164</f>
        <v>0.55555555555555558</v>
      </c>
      <c r="H167" s="308">
        <f>'Breakdown -Count'!H164/'Breakdown -Count'!K164</f>
        <v>0.22222222222222221</v>
      </c>
      <c r="I167" s="308">
        <f>'Breakdown -Count'!I164/'Breakdown -Count'!K164</f>
        <v>0</v>
      </c>
      <c r="J167" s="308">
        <f>'Breakdown -Count'!J164/'Breakdown -Count'!K164</f>
        <v>0</v>
      </c>
      <c r="K167" s="11">
        <f t="shared" si="6"/>
        <v>1</v>
      </c>
      <c r="L167" s="11">
        <v>20</v>
      </c>
      <c r="M167" s="13">
        <f t="shared" si="7"/>
        <v>0.05</v>
      </c>
      <c r="N167" s="254">
        <f t="shared" si="8"/>
        <v>4</v>
      </c>
    </row>
    <row r="168" spans="1:14" s="4" customFormat="1" ht="15.75" thickBot="1">
      <c r="A168" s="31" t="s">
        <v>91</v>
      </c>
      <c r="B168" s="58">
        <v>4</v>
      </c>
      <c r="C168" s="167" t="s">
        <v>11</v>
      </c>
      <c r="D168" s="125" t="s">
        <v>39</v>
      </c>
      <c r="E168" s="172"/>
      <c r="F168" s="308">
        <f>'Breakdown -Count'!F165/'Breakdown -Count'!K165</f>
        <v>0.22222222222222221</v>
      </c>
      <c r="G168" s="308">
        <f>'Breakdown -Count'!G165/'Breakdown -Count'!K165</f>
        <v>0.55555555555555558</v>
      </c>
      <c r="H168" s="308">
        <f>'Breakdown -Count'!H165/'Breakdown -Count'!K165</f>
        <v>0.22222222222222221</v>
      </c>
      <c r="I168" s="308">
        <f>'Breakdown -Count'!I165/'Breakdown -Count'!K165</f>
        <v>0</v>
      </c>
      <c r="J168" s="308">
        <f>'Breakdown -Count'!J165/'Breakdown -Count'!K165</f>
        <v>0</v>
      </c>
      <c r="K168" s="11">
        <f t="shared" si="6"/>
        <v>1</v>
      </c>
      <c r="L168" s="11">
        <v>20</v>
      </c>
      <c r="M168" s="13">
        <f t="shared" si="7"/>
        <v>0.05</v>
      </c>
      <c r="N168" s="254">
        <f t="shared" si="8"/>
        <v>4</v>
      </c>
    </row>
    <row r="169" spans="1:14" s="4" customFormat="1" ht="15.75" thickBot="1">
      <c r="A169" s="31" t="s">
        <v>91</v>
      </c>
      <c r="B169" s="58">
        <v>4</v>
      </c>
      <c r="C169" s="167" t="s">
        <v>12</v>
      </c>
      <c r="D169" s="125" t="s">
        <v>38</v>
      </c>
      <c r="E169" s="172"/>
      <c r="F169" s="308">
        <f>'Breakdown -Count'!F166/'Breakdown -Count'!K166</f>
        <v>0.22222222222222221</v>
      </c>
      <c r="G169" s="308">
        <f>'Breakdown -Count'!G166/'Breakdown -Count'!K166</f>
        <v>0.33333333333333331</v>
      </c>
      <c r="H169" s="308">
        <f>'Breakdown -Count'!H166/'Breakdown -Count'!K166</f>
        <v>0.44444444444444442</v>
      </c>
      <c r="I169" s="308">
        <f>'Breakdown -Count'!I166/'Breakdown -Count'!K166</f>
        <v>0</v>
      </c>
      <c r="J169" s="308">
        <f>'Breakdown -Count'!J166/'Breakdown -Count'!K166</f>
        <v>0</v>
      </c>
      <c r="K169" s="11">
        <f t="shared" si="6"/>
        <v>1</v>
      </c>
      <c r="L169" s="11">
        <v>20</v>
      </c>
      <c r="M169" s="13">
        <f t="shared" si="7"/>
        <v>0.05</v>
      </c>
      <c r="N169" s="254">
        <f t="shared" si="8"/>
        <v>3.7777777777777777</v>
      </c>
    </row>
    <row r="170" spans="1:14" s="4" customFormat="1" ht="15.75" thickBot="1">
      <c r="A170" s="31" t="s">
        <v>91</v>
      </c>
      <c r="B170" s="58">
        <v>4</v>
      </c>
      <c r="C170" s="167" t="s">
        <v>13</v>
      </c>
      <c r="D170" s="126" t="s">
        <v>40</v>
      </c>
      <c r="E170" s="173"/>
      <c r="F170" s="308">
        <f>'Breakdown -Count'!F167/'Breakdown -Count'!K167</f>
        <v>0.1111111111111111</v>
      </c>
      <c r="G170" s="308">
        <f>'Breakdown -Count'!G167/'Breakdown -Count'!K167</f>
        <v>0.55555555555555558</v>
      </c>
      <c r="H170" s="308">
        <f>'Breakdown -Count'!H167/'Breakdown -Count'!K167</f>
        <v>0.33333333333333331</v>
      </c>
      <c r="I170" s="308">
        <f>'Breakdown -Count'!I167/'Breakdown -Count'!K167</f>
        <v>0</v>
      </c>
      <c r="J170" s="308">
        <f>'Breakdown -Count'!J167/'Breakdown -Count'!K167</f>
        <v>0</v>
      </c>
      <c r="K170" s="11">
        <f t="shared" si="6"/>
        <v>1</v>
      </c>
      <c r="L170" s="11">
        <v>20</v>
      </c>
      <c r="M170" s="13">
        <f t="shared" si="7"/>
        <v>0.05</v>
      </c>
      <c r="N170" s="254">
        <f t="shared" si="8"/>
        <v>3.7777777777777777</v>
      </c>
    </row>
    <row r="171" spans="1:14" s="4" customFormat="1" ht="15.75" thickBot="1">
      <c r="A171" s="31" t="s">
        <v>91</v>
      </c>
      <c r="B171" s="58">
        <v>4</v>
      </c>
      <c r="C171" s="167" t="s">
        <v>15</v>
      </c>
      <c r="D171" s="125" t="s">
        <v>41</v>
      </c>
      <c r="E171" s="172"/>
      <c r="F171" s="308">
        <f>'Breakdown -Count'!F168/'Breakdown -Count'!K168</f>
        <v>0</v>
      </c>
      <c r="G171" s="308">
        <f>'Breakdown -Count'!G168/'Breakdown -Count'!K168</f>
        <v>0.44444444444444442</v>
      </c>
      <c r="H171" s="308">
        <f>'Breakdown -Count'!H168/'Breakdown -Count'!K168</f>
        <v>0.55555555555555558</v>
      </c>
      <c r="I171" s="308">
        <f>'Breakdown -Count'!I168/'Breakdown -Count'!K168</f>
        <v>0</v>
      </c>
      <c r="J171" s="308">
        <f>'Breakdown -Count'!J168/'Breakdown -Count'!K168</f>
        <v>0</v>
      </c>
      <c r="K171" s="11">
        <f t="shared" si="6"/>
        <v>1</v>
      </c>
      <c r="L171" s="11">
        <v>20</v>
      </c>
      <c r="M171" s="13">
        <f t="shared" si="7"/>
        <v>0.05</v>
      </c>
      <c r="N171" s="254">
        <f t="shared" si="8"/>
        <v>3.4444444444444446</v>
      </c>
    </row>
    <row r="172" spans="1:14" s="4" customFormat="1" ht="15.75" thickBot="1">
      <c r="A172" s="31" t="s">
        <v>91</v>
      </c>
      <c r="B172" s="58">
        <v>4</v>
      </c>
      <c r="C172" s="167" t="s">
        <v>16</v>
      </c>
      <c r="D172" s="126" t="s">
        <v>43</v>
      </c>
      <c r="E172" s="172"/>
      <c r="F172" s="308">
        <f>'Breakdown -Count'!F169/'Breakdown -Count'!K169</f>
        <v>0</v>
      </c>
      <c r="G172" s="308">
        <f>'Breakdown -Count'!G169/'Breakdown -Count'!K169</f>
        <v>0</v>
      </c>
      <c r="H172" s="308">
        <f>'Breakdown -Count'!H169/'Breakdown -Count'!K169</f>
        <v>0.66666666666666663</v>
      </c>
      <c r="I172" s="308">
        <f>'Breakdown -Count'!I169/'Breakdown -Count'!K169</f>
        <v>0</v>
      </c>
      <c r="J172" s="308">
        <f>'Breakdown -Count'!J169/'Breakdown -Count'!K169</f>
        <v>0.33333333333333331</v>
      </c>
      <c r="K172" s="11">
        <f t="shared" si="6"/>
        <v>1</v>
      </c>
      <c r="L172" s="11">
        <v>20</v>
      </c>
      <c r="M172" s="13">
        <f t="shared" si="7"/>
        <v>0.05</v>
      </c>
      <c r="N172" s="254">
        <f t="shared" si="8"/>
        <v>2.3333333333333335</v>
      </c>
    </row>
    <row r="173" spans="1:14" s="4" customFormat="1" ht="15.75" thickBot="1">
      <c r="A173" s="31" t="s">
        <v>91</v>
      </c>
      <c r="B173" s="78">
        <v>4</v>
      </c>
      <c r="C173" s="168" t="s">
        <v>17</v>
      </c>
      <c r="D173" s="165" t="s">
        <v>45</v>
      </c>
      <c r="E173" s="174"/>
      <c r="F173" s="308">
        <f>'Breakdown -Count'!F170/'Breakdown -Count'!K170</f>
        <v>0.55555555555555558</v>
      </c>
      <c r="G173" s="308">
        <f>'Breakdown -Count'!G170/'Breakdown -Count'!K170</f>
        <v>0</v>
      </c>
      <c r="H173" s="308">
        <f>'Breakdown -Count'!H170/'Breakdown -Count'!K170</f>
        <v>0.33333333333333331</v>
      </c>
      <c r="I173" s="308">
        <f>'Breakdown -Count'!I170/'Breakdown -Count'!K170</f>
        <v>0.1111111111111111</v>
      </c>
      <c r="J173" s="308">
        <f>'Breakdown -Count'!J170/'Breakdown -Count'!K170</f>
        <v>0</v>
      </c>
      <c r="K173" s="66">
        <f t="shared" si="6"/>
        <v>1</v>
      </c>
      <c r="L173" s="66">
        <v>20</v>
      </c>
      <c r="M173" s="67">
        <f t="shared" si="7"/>
        <v>0.05</v>
      </c>
      <c r="N173" s="254">
        <f t="shared" si="8"/>
        <v>4</v>
      </c>
    </row>
    <row r="174" spans="1:14" s="4" customFormat="1" ht="15.75" thickBot="1">
      <c r="A174" s="31" t="s">
        <v>91</v>
      </c>
      <c r="B174" s="72">
        <v>4</v>
      </c>
      <c r="C174" s="169" t="s">
        <v>18</v>
      </c>
      <c r="D174" s="166" t="s">
        <v>46</v>
      </c>
      <c r="E174" s="175"/>
      <c r="F174" s="311">
        <f>'Breakdown -Count'!F171/'Breakdown -Count'!K171</f>
        <v>0.66666666666666663</v>
      </c>
      <c r="G174" s="311">
        <f>'Breakdown -Count'!G171/'Breakdown -Count'!K171</f>
        <v>0</v>
      </c>
      <c r="H174" s="311">
        <f>'Breakdown -Count'!H171/'Breakdown -Count'!K171</f>
        <v>0.33333333333333331</v>
      </c>
      <c r="I174" s="311">
        <f>'Breakdown -Count'!I171/'Breakdown -Count'!K171</f>
        <v>0</v>
      </c>
      <c r="J174" s="311">
        <f>'Breakdown -Count'!J171/'Breakdown -Count'!K171</f>
        <v>0</v>
      </c>
      <c r="K174" s="75">
        <f t="shared" si="6"/>
        <v>1</v>
      </c>
      <c r="L174" s="75">
        <v>20</v>
      </c>
      <c r="M174" s="76">
        <f t="shared" si="7"/>
        <v>0.05</v>
      </c>
      <c r="N174" s="254">
        <f t="shared" si="8"/>
        <v>4.333333333333333</v>
      </c>
    </row>
    <row r="175" spans="1:14" s="4" customFormat="1" ht="18" thickBot="1">
      <c r="A175" s="48" t="s">
        <v>92</v>
      </c>
      <c r="B175" s="60">
        <v>5</v>
      </c>
      <c r="C175" s="60" t="s">
        <v>0</v>
      </c>
      <c r="D175" s="61" t="s">
        <v>32</v>
      </c>
      <c r="E175" s="61" t="s">
        <v>42</v>
      </c>
      <c r="F175" s="310">
        <f>'Breakdown -Count'!F172/'Breakdown -Count'!K172</f>
        <v>0</v>
      </c>
      <c r="G175" s="310">
        <f>'Breakdown -Count'!G172/'Breakdown -Count'!K172</f>
        <v>0</v>
      </c>
      <c r="H175" s="310">
        <f>'Breakdown -Count'!H172/'Breakdown -Count'!K172</f>
        <v>1</v>
      </c>
      <c r="I175" s="310">
        <f>'Breakdown -Count'!I172/'Breakdown -Count'!K172</f>
        <v>0</v>
      </c>
      <c r="J175" s="310">
        <f>'Breakdown -Count'!J172/'Breakdown -Count'!K172</f>
        <v>0</v>
      </c>
      <c r="K175" s="8">
        <f t="shared" si="6"/>
        <v>1</v>
      </c>
      <c r="L175" s="8">
        <v>9</v>
      </c>
      <c r="M175" s="10">
        <f t="shared" si="7"/>
        <v>0.1111111111111111</v>
      </c>
      <c r="N175" s="254">
        <f t="shared" si="8"/>
        <v>3</v>
      </c>
    </row>
    <row r="176" spans="1:14" s="4" customFormat="1" ht="18" thickBot="1">
      <c r="A176" s="31" t="s">
        <v>92</v>
      </c>
      <c r="B176" s="58">
        <v>5</v>
      </c>
      <c r="C176" s="58" t="s">
        <v>1</v>
      </c>
      <c r="D176" s="59" t="s">
        <v>34</v>
      </c>
      <c r="E176" s="59"/>
      <c r="F176" s="308">
        <f>'Breakdown -Count'!F173/'Breakdown -Count'!K173</f>
        <v>0.5</v>
      </c>
      <c r="G176" s="308">
        <f>'Breakdown -Count'!G173/'Breakdown -Count'!K173</f>
        <v>0</v>
      </c>
      <c r="H176" s="308">
        <f>'Breakdown -Count'!H173/'Breakdown -Count'!K173</f>
        <v>0.5</v>
      </c>
      <c r="I176" s="308">
        <f>'Breakdown -Count'!I173/'Breakdown -Count'!K173</f>
        <v>0</v>
      </c>
      <c r="J176" s="308">
        <f>'Breakdown -Count'!J173/'Breakdown -Count'!K173</f>
        <v>0</v>
      </c>
      <c r="K176" s="11">
        <f t="shared" si="6"/>
        <v>1</v>
      </c>
      <c r="L176" s="11">
        <v>9</v>
      </c>
      <c r="M176" s="13">
        <f t="shared" si="7"/>
        <v>0.1111111111111111</v>
      </c>
      <c r="N176" s="254">
        <f t="shared" si="8"/>
        <v>4</v>
      </c>
    </row>
    <row r="177" spans="1:14" s="4" customFormat="1" ht="18" thickBot="1">
      <c r="A177" s="31" t="s">
        <v>92</v>
      </c>
      <c r="B177" s="58">
        <v>5</v>
      </c>
      <c r="C177" s="58" t="s">
        <v>6</v>
      </c>
      <c r="D177" s="59" t="s">
        <v>33</v>
      </c>
      <c r="E177" s="59"/>
      <c r="F177" s="308">
        <f>'Breakdown -Count'!F174/'Breakdown -Count'!K174</f>
        <v>0.5</v>
      </c>
      <c r="G177" s="308">
        <f>'Breakdown -Count'!G174/'Breakdown -Count'!K174</f>
        <v>0</v>
      </c>
      <c r="H177" s="308">
        <f>'Breakdown -Count'!H174/'Breakdown -Count'!K174</f>
        <v>0.5</v>
      </c>
      <c r="I177" s="308">
        <f>'Breakdown -Count'!I174/'Breakdown -Count'!K174</f>
        <v>0</v>
      </c>
      <c r="J177" s="308">
        <f>'Breakdown -Count'!J174/'Breakdown -Count'!K174</f>
        <v>0</v>
      </c>
      <c r="K177" s="11">
        <f t="shared" si="6"/>
        <v>1</v>
      </c>
      <c r="L177" s="11">
        <v>9</v>
      </c>
      <c r="M177" s="13">
        <f t="shared" si="7"/>
        <v>0.1111111111111111</v>
      </c>
      <c r="N177" s="254">
        <f t="shared" si="8"/>
        <v>4</v>
      </c>
    </row>
    <row r="178" spans="1:14" s="4" customFormat="1" ht="15.75" thickBot="1">
      <c r="A178" s="31" t="s">
        <v>92</v>
      </c>
      <c r="B178" s="58">
        <v>5</v>
      </c>
      <c r="C178" s="58" t="s">
        <v>7</v>
      </c>
      <c r="D178" s="24" t="s">
        <v>35</v>
      </c>
      <c r="E178" s="24"/>
      <c r="F178" s="308">
        <f>'Breakdown -Count'!F175/'Breakdown -Count'!K175</f>
        <v>0</v>
      </c>
      <c r="G178" s="308">
        <f>'Breakdown -Count'!G175/'Breakdown -Count'!K175</f>
        <v>0.5</v>
      </c>
      <c r="H178" s="308">
        <f>'Breakdown -Count'!H175/'Breakdown -Count'!K175</f>
        <v>0.5</v>
      </c>
      <c r="I178" s="308">
        <f>'Breakdown -Count'!I175/'Breakdown -Count'!K175</f>
        <v>0</v>
      </c>
      <c r="J178" s="308">
        <f>'Breakdown -Count'!J175/'Breakdown -Count'!K175</f>
        <v>0</v>
      </c>
      <c r="K178" s="11">
        <f t="shared" si="6"/>
        <v>1</v>
      </c>
      <c r="L178" s="11">
        <v>9</v>
      </c>
      <c r="M178" s="13">
        <f t="shared" si="7"/>
        <v>0.1111111111111111</v>
      </c>
      <c r="N178" s="254">
        <f t="shared" si="8"/>
        <v>3.5</v>
      </c>
    </row>
    <row r="179" spans="1:14" s="4" customFormat="1" ht="15.75" thickBot="1">
      <c r="A179" s="31" t="s">
        <v>92</v>
      </c>
      <c r="B179" s="58">
        <v>5</v>
      </c>
      <c r="C179" s="58" t="s">
        <v>8</v>
      </c>
      <c r="D179" s="23" t="s">
        <v>36</v>
      </c>
      <c r="E179" s="23"/>
      <c r="F179" s="308">
        <f>'Breakdown -Count'!F176/'Breakdown -Count'!K176</f>
        <v>0</v>
      </c>
      <c r="G179" s="308">
        <f>'Breakdown -Count'!G176/'Breakdown -Count'!K176</f>
        <v>0.5</v>
      </c>
      <c r="H179" s="308">
        <f>'Breakdown -Count'!H176/'Breakdown -Count'!K176</f>
        <v>0.5</v>
      </c>
      <c r="I179" s="308">
        <f>'Breakdown -Count'!I176/'Breakdown -Count'!K176</f>
        <v>0</v>
      </c>
      <c r="J179" s="308">
        <f>'Breakdown -Count'!J176/'Breakdown -Count'!K176</f>
        <v>0</v>
      </c>
      <c r="K179" s="11">
        <f t="shared" si="6"/>
        <v>1</v>
      </c>
      <c r="L179" s="11">
        <v>9</v>
      </c>
      <c r="M179" s="13">
        <f t="shared" si="7"/>
        <v>0.1111111111111111</v>
      </c>
      <c r="N179" s="254">
        <f t="shared" si="8"/>
        <v>3.5</v>
      </c>
    </row>
    <row r="180" spans="1:14" s="4" customFormat="1" ht="30.75" thickBot="1">
      <c r="A180" s="31" t="s">
        <v>92</v>
      </c>
      <c r="B180" s="58">
        <v>5</v>
      </c>
      <c r="C180" s="58" t="s">
        <v>9</v>
      </c>
      <c r="D180" s="23" t="s">
        <v>44</v>
      </c>
      <c r="E180" s="23"/>
      <c r="F180" s="308">
        <f>'Breakdown -Count'!F177/'Breakdown -Count'!K177</f>
        <v>0</v>
      </c>
      <c r="G180" s="308">
        <f>'Breakdown -Count'!G177/'Breakdown -Count'!K177</f>
        <v>0.5</v>
      </c>
      <c r="H180" s="308">
        <f>'Breakdown -Count'!H177/'Breakdown -Count'!K177</f>
        <v>0.5</v>
      </c>
      <c r="I180" s="308">
        <f>'Breakdown -Count'!I177/'Breakdown -Count'!K177</f>
        <v>0</v>
      </c>
      <c r="J180" s="308">
        <f>'Breakdown -Count'!J177/'Breakdown -Count'!K177</f>
        <v>0</v>
      </c>
      <c r="K180" s="11">
        <f t="shared" si="6"/>
        <v>1</v>
      </c>
      <c r="L180" s="11">
        <v>9</v>
      </c>
      <c r="M180" s="13">
        <f t="shared" si="7"/>
        <v>0.1111111111111111</v>
      </c>
      <c r="N180" s="254">
        <f t="shared" si="8"/>
        <v>3.5</v>
      </c>
    </row>
    <row r="181" spans="1:14" s="4" customFormat="1" ht="30.75" thickBot="1">
      <c r="A181" s="31" t="s">
        <v>92</v>
      </c>
      <c r="B181" s="58">
        <v>5</v>
      </c>
      <c r="C181" s="58" t="s">
        <v>10</v>
      </c>
      <c r="D181" s="23" t="s">
        <v>37</v>
      </c>
      <c r="E181" s="23"/>
      <c r="F181" s="308">
        <f>'Breakdown -Count'!F178/'Breakdown -Count'!K178</f>
        <v>0</v>
      </c>
      <c r="G181" s="308">
        <f>'Breakdown -Count'!G178/'Breakdown -Count'!K178</f>
        <v>0.5</v>
      </c>
      <c r="H181" s="308">
        <f>'Breakdown -Count'!H178/'Breakdown -Count'!K178</f>
        <v>0.5</v>
      </c>
      <c r="I181" s="308">
        <f>'Breakdown -Count'!I178/'Breakdown -Count'!K178</f>
        <v>0</v>
      </c>
      <c r="J181" s="308">
        <f>'Breakdown -Count'!J178/'Breakdown -Count'!K178</f>
        <v>0</v>
      </c>
      <c r="K181" s="11">
        <f t="shared" si="6"/>
        <v>1</v>
      </c>
      <c r="L181" s="11">
        <v>9</v>
      </c>
      <c r="M181" s="13">
        <f t="shared" si="7"/>
        <v>0.1111111111111111</v>
      </c>
      <c r="N181" s="254">
        <f t="shared" si="8"/>
        <v>3.5</v>
      </c>
    </row>
    <row r="182" spans="1:14" s="4" customFormat="1" ht="15.75" thickBot="1">
      <c r="A182" s="31" t="s">
        <v>92</v>
      </c>
      <c r="B182" s="58">
        <v>5</v>
      </c>
      <c r="C182" s="58" t="s">
        <v>11</v>
      </c>
      <c r="D182" s="24" t="s">
        <v>39</v>
      </c>
      <c r="E182" s="24"/>
      <c r="F182" s="308">
        <f>'Breakdown -Count'!F179/'Breakdown -Count'!K179</f>
        <v>0</v>
      </c>
      <c r="G182" s="308">
        <f>'Breakdown -Count'!G179/'Breakdown -Count'!K179</f>
        <v>0.5</v>
      </c>
      <c r="H182" s="308">
        <f>'Breakdown -Count'!H179/'Breakdown -Count'!K179</f>
        <v>0.5</v>
      </c>
      <c r="I182" s="308">
        <f>'Breakdown -Count'!I179/'Breakdown -Count'!K179</f>
        <v>0</v>
      </c>
      <c r="J182" s="308">
        <f>'Breakdown -Count'!J179/'Breakdown -Count'!K179</f>
        <v>0</v>
      </c>
      <c r="K182" s="11">
        <f t="shared" si="6"/>
        <v>1</v>
      </c>
      <c r="L182" s="11">
        <v>9</v>
      </c>
      <c r="M182" s="13">
        <f t="shared" si="7"/>
        <v>0.1111111111111111</v>
      </c>
      <c r="N182" s="254">
        <f t="shared" si="8"/>
        <v>3.5</v>
      </c>
    </row>
    <row r="183" spans="1:14" s="4" customFormat="1" ht="15.75" thickBot="1">
      <c r="A183" s="31" t="s">
        <v>92</v>
      </c>
      <c r="B183" s="58">
        <v>5</v>
      </c>
      <c r="C183" s="58" t="s">
        <v>12</v>
      </c>
      <c r="D183" s="24" t="s">
        <v>38</v>
      </c>
      <c r="E183" s="24"/>
      <c r="F183" s="308">
        <f>'Breakdown -Count'!F180/'Breakdown -Count'!K180</f>
        <v>0</v>
      </c>
      <c r="G183" s="308">
        <f>'Breakdown -Count'!G180/'Breakdown -Count'!K180</f>
        <v>0.5</v>
      </c>
      <c r="H183" s="308">
        <f>'Breakdown -Count'!H180/'Breakdown -Count'!K180</f>
        <v>0.5</v>
      </c>
      <c r="I183" s="308">
        <f>'Breakdown -Count'!I180/'Breakdown -Count'!K180</f>
        <v>0</v>
      </c>
      <c r="J183" s="308">
        <f>'Breakdown -Count'!J180/'Breakdown -Count'!K180</f>
        <v>0</v>
      </c>
      <c r="K183" s="11">
        <f t="shared" si="6"/>
        <v>1</v>
      </c>
      <c r="L183" s="11">
        <v>9</v>
      </c>
      <c r="M183" s="13">
        <f t="shared" si="7"/>
        <v>0.1111111111111111</v>
      </c>
      <c r="N183" s="254">
        <f t="shared" si="8"/>
        <v>3.5</v>
      </c>
    </row>
    <row r="184" spans="1:14" s="4" customFormat="1" ht="15.75" thickBot="1">
      <c r="A184" s="31" t="s">
        <v>92</v>
      </c>
      <c r="B184" s="58">
        <v>5</v>
      </c>
      <c r="C184" s="58" t="s">
        <v>13</v>
      </c>
      <c r="D184" s="23" t="s">
        <v>40</v>
      </c>
      <c r="E184" s="23"/>
      <c r="F184" s="308">
        <f>'Breakdown -Count'!F181/'Breakdown -Count'!K181</f>
        <v>0</v>
      </c>
      <c r="G184" s="308">
        <f>'Breakdown -Count'!G181/'Breakdown -Count'!K181</f>
        <v>0.5</v>
      </c>
      <c r="H184" s="308">
        <f>'Breakdown -Count'!H181/'Breakdown -Count'!K181</f>
        <v>0.5</v>
      </c>
      <c r="I184" s="308">
        <f>'Breakdown -Count'!I181/'Breakdown -Count'!K181</f>
        <v>0</v>
      </c>
      <c r="J184" s="308">
        <f>'Breakdown -Count'!J181/'Breakdown -Count'!K181</f>
        <v>0</v>
      </c>
      <c r="K184" s="11">
        <f t="shared" si="6"/>
        <v>1</v>
      </c>
      <c r="L184" s="11">
        <v>9</v>
      </c>
      <c r="M184" s="13">
        <f t="shared" si="7"/>
        <v>0.1111111111111111</v>
      </c>
      <c r="N184" s="254">
        <f t="shared" si="8"/>
        <v>3.5</v>
      </c>
    </row>
    <row r="185" spans="1:14" s="4" customFormat="1" ht="15.75" thickBot="1">
      <c r="A185" s="31" t="s">
        <v>92</v>
      </c>
      <c r="B185" s="58">
        <v>5</v>
      </c>
      <c r="C185" s="58" t="s">
        <v>15</v>
      </c>
      <c r="D185" s="24" t="s">
        <v>41</v>
      </c>
      <c r="E185" s="24"/>
      <c r="F185" s="308">
        <f>'Breakdown -Count'!F182/'Breakdown -Count'!K182</f>
        <v>0</v>
      </c>
      <c r="G185" s="308">
        <f>'Breakdown -Count'!G182/'Breakdown -Count'!K182</f>
        <v>0.5</v>
      </c>
      <c r="H185" s="308">
        <f>'Breakdown -Count'!H182/'Breakdown -Count'!K182</f>
        <v>0.5</v>
      </c>
      <c r="I185" s="308">
        <f>'Breakdown -Count'!I182/'Breakdown -Count'!K182</f>
        <v>0</v>
      </c>
      <c r="J185" s="308">
        <f>'Breakdown -Count'!J182/'Breakdown -Count'!K182</f>
        <v>0</v>
      </c>
      <c r="K185" s="11">
        <f t="shared" si="6"/>
        <v>1</v>
      </c>
      <c r="L185" s="11">
        <v>9</v>
      </c>
      <c r="M185" s="13">
        <f t="shared" si="7"/>
        <v>0.1111111111111111</v>
      </c>
      <c r="N185" s="254">
        <f t="shared" si="8"/>
        <v>3.5</v>
      </c>
    </row>
    <row r="186" spans="1:14" s="4" customFormat="1" ht="15.75" thickBot="1">
      <c r="A186" s="31" t="s">
        <v>92</v>
      </c>
      <c r="B186" s="58">
        <v>5</v>
      </c>
      <c r="C186" s="58" t="s">
        <v>16</v>
      </c>
      <c r="D186" s="23" t="s">
        <v>43</v>
      </c>
      <c r="E186" s="24"/>
      <c r="F186" s="308">
        <f>'Breakdown -Count'!F183/'Breakdown -Count'!K183</f>
        <v>0</v>
      </c>
      <c r="G186" s="308">
        <f>'Breakdown -Count'!G183/'Breakdown -Count'!K183</f>
        <v>0.5</v>
      </c>
      <c r="H186" s="308">
        <f>'Breakdown -Count'!H183/'Breakdown -Count'!K183</f>
        <v>0.5</v>
      </c>
      <c r="I186" s="308">
        <f>'Breakdown -Count'!I183/'Breakdown -Count'!K183</f>
        <v>0</v>
      </c>
      <c r="J186" s="308">
        <f>'Breakdown -Count'!J183/'Breakdown -Count'!K183</f>
        <v>0</v>
      </c>
      <c r="K186" s="11">
        <f t="shared" si="6"/>
        <v>1</v>
      </c>
      <c r="L186" s="11">
        <v>9</v>
      </c>
      <c r="M186" s="13">
        <f t="shared" si="7"/>
        <v>0.1111111111111111</v>
      </c>
      <c r="N186" s="254">
        <f t="shared" si="8"/>
        <v>3.5</v>
      </c>
    </row>
    <row r="187" spans="1:14" s="4" customFormat="1" ht="15.75" thickBot="1">
      <c r="A187" s="31" t="s">
        <v>92</v>
      </c>
      <c r="B187" s="78">
        <v>5</v>
      </c>
      <c r="C187" s="78" t="s">
        <v>17</v>
      </c>
      <c r="D187" s="40" t="s">
        <v>45</v>
      </c>
      <c r="E187" s="40"/>
      <c r="F187" s="308">
        <f>'Breakdown -Count'!F184/'Breakdown -Count'!K184</f>
        <v>0.5</v>
      </c>
      <c r="G187" s="308">
        <f>'Breakdown -Count'!G184/'Breakdown -Count'!K184</f>
        <v>0</v>
      </c>
      <c r="H187" s="308">
        <f>'Breakdown -Count'!H184/'Breakdown -Count'!K184</f>
        <v>0.5</v>
      </c>
      <c r="I187" s="308">
        <f>'Breakdown -Count'!I184/'Breakdown -Count'!K184</f>
        <v>0</v>
      </c>
      <c r="J187" s="308">
        <f>'Breakdown -Count'!J184/'Breakdown -Count'!K184</f>
        <v>0</v>
      </c>
      <c r="K187" s="66">
        <f t="shared" si="6"/>
        <v>1</v>
      </c>
      <c r="L187" s="66">
        <v>9</v>
      </c>
      <c r="M187" s="67">
        <f t="shared" si="7"/>
        <v>0.1111111111111111</v>
      </c>
      <c r="N187" s="254">
        <f t="shared" si="8"/>
        <v>4</v>
      </c>
    </row>
    <row r="188" spans="1:14" s="4" customFormat="1" ht="15.75" thickBot="1">
      <c r="A188" s="31" t="s">
        <v>92</v>
      </c>
      <c r="B188" s="72">
        <v>5</v>
      </c>
      <c r="C188" s="72" t="s">
        <v>18</v>
      </c>
      <c r="D188" s="73" t="s">
        <v>46</v>
      </c>
      <c r="E188" s="73"/>
      <c r="F188" s="311">
        <f>'Breakdown -Count'!F185/'Breakdown -Count'!K185</f>
        <v>0.5</v>
      </c>
      <c r="G188" s="311">
        <f>'Breakdown -Count'!G185/'Breakdown -Count'!K185</f>
        <v>0</v>
      </c>
      <c r="H188" s="311">
        <f>'Breakdown -Count'!H185/'Breakdown -Count'!K185</f>
        <v>0.5</v>
      </c>
      <c r="I188" s="311">
        <f>'Breakdown -Count'!I185/'Breakdown -Count'!K185</f>
        <v>0</v>
      </c>
      <c r="J188" s="311">
        <f>'Breakdown -Count'!J185/'Breakdown -Count'!K185</f>
        <v>0</v>
      </c>
      <c r="K188" s="75">
        <f t="shared" si="6"/>
        <v>1</v>
      </c>
      <c r="L188" s="75">
        <v>9</v>
      </c>
      <c r="M188" s="76">
        <f t="shared" si="7"/>
        <v>0.1111111111111111</v>
      </c>
      <c r="N188" s="254">
        <f t="shared" si="8"/>
        <v>4</v>
      </c>
    </row>
    <row r="189" spans="1:14" s="4" customFormat="1" ht="18" thickBot="1">
      <c r="A189" s="48" t="s">
        <v>93</v>
      </c>
      <c r="B189" s="60">
        <v>6</v>
      </c>
      <c r="C189" s="60" t="s">
        <v>0</v>
      </c>
      <c r="D189" s="61" t="s">
        <v>32</v>
      </c>
      <c r="E189" s="61" t="s">
        <v>42</v>
      </c>
      <c r="F189" s="310">
        <f>'Breakdown -Count'!F186/'Breakdown -Count'!K186</f>
        <v>0</v>
      </c>
      <c r="G189" s="310">
        <f>'Breakdown -Count'!G186/'Breakdown -Count'!K186</f>
        <v>0.625</v>
      </c>
      <c r="H189" s="310">
        <f>'Breakdown -Count'!H186/'Breakdown -Count'!K186</f>
        <v>0.25</v>
      </c>
      <c r="I189" s="310">
        <f>'Breakdown -Count'!I186/'Breakdown -Count'!K186</f>
        <v>0.125</v>
      </c>
      <c r="J189" s="310">
        <f>'Breakdown -Count'!J186/'Breakdown -Count'!K186</f>
        <v>0</v>
      </c>
      <c r="K189" s="21">
        <f t="shared" si="6"/>
        <v>1</v>
      </c>
      <c r="L189" s="8">
        <v>31</v>
      </c>
      <c r="M189" s="10">
        <f t="shared" si="7"/>
        <v>3.2258064516129031E-2</v>
      </c>
      <c r="N189" s="254">
        <f t="shared" si="8"/>
        <v>3.5</v>
      </c>
    </row>
    <row r="190" spans="1:14" s="4" customFormat="1" ht="18" thickBot="1">
      <c r="A190" s="31" t="s">
        <v>93</v>
      </c>
      <c r="B190" s="58">
        <v>6</v>
      </c>
      <c r="C190" s="58" t="s">
        <v>1</v>
      </c>
      <c r="D190" s="59" t="s">
        <v>34</v>
      </c>
      <c r="E190" s="59"/>
      <c r="F190" s="308">
        <f>'Breakdown -Count'!F187/'Breakdown -Count'!K187</f>
        <v>7.6923076923076927E-2</v>
      </c>
      <c r="G190" s="308">
        <f>'Breakdown -Count'!G187/'Breakdown -Count'!K187</f>
        <v>0.61538461538461542</v>
      </c>
      <c r="H190" s="308">
        <f>'Breakdown -Count'!H187/'Breakdown -Count'!K187</f>
        <v>0.15384615384615385</v>
      </c>
      <c r="I190" s="308">
        <f>'Breakdown -Count'!I187/'Breakdown -Count'!K187</f>
        <v>7.6923076923076927E-2</v>
      </c>
      <c r="J190" s="308">
        <f>'Breakdown -Count'!J187/'Breakdown -Count'!K187</f>
        <v>7.6923076923076927E-2</v>
      </c>
      <c r="K190" s="11">
        <f t="shared" si="6"/>
        <v>1</v>
      </c>
      <c r="L190" s="11">
        <v>31</v>
      </c>
      <c r="M190" s="13">
        <f t="shared" si="7"/>
        <v>3.2258064516129031E-2</v>
      </c>
      <c r="N190" s="254">
        <f t="shared" si="8"/>
        <v>3.5384615384615388</v>
      </c>
    </row>
    <row r="191" spans="1:14" s="4" customFormat="1" ht="18" thickBot="1">
      <c r="A191" s="31" t="s">
        <v>93</v>
      </c>
      <c r="B191" s="58">
        <v>6</v>
      </c>
      <c r="C191" s="58" t="s">
        <v>6</v>
      </c>
      <c r="D191" s="59" t="s">
        <v>33</v>
      </c>
      <c r="E191" s="59"/>
      <c r="F191" s="308">
        <f>'Breakdown -Count'!F188/'Breakdown -Count'!K188</f>
        <v>7.6923076923076927E-2</v>
      </c>
      <c r="G191" s="308">
        <f>'Breakdown -Count'!G188/'Breakdown -Count'!K188</f>
        <v>0.76923076923076927</v>
      </c>
      <c r="H191" s="308">
        <f>'Breakdown -Count'!H188/'Breakdown -Count'!K188</f>
        <v>7.6923076923076927E-2</v>
      </c>
      <c r="I191" s="308">
        <f>'Breakdown -Count'!I188/'Breakdown -Count'!K188</f>
        <v>7.6923076923076927E-2</v>
      </c>
      <c r="J191" s="308">
        <f>'Breakdown -Count'!J188/'Breakdown -Count'!K188</f>
        <v>0</v>
      </c>
      <c r="K191" s="11">
        <f t="shared" si="6"/>
        <v>1</v>
      </c>
      <c r="L191" s="11">
        <v>31</v>
      </c>
      <c r="M191" s="13">
        <f t="shared" si="7"/>
        <v>3.2258064516129031E-2</v>
      </c>
      <c r="N191" s="254">
        <f t="shared" si="8"/>
        <v>3.8461538461538463</v>
      </c>
    </row>
    <row r="192" spans="1:14" s="4" customFormat="1" ht="15.75" thickBot="1">
      <c r="A192" s="31" t="s">
        <v>93</v>
      </c>
      <c r="B192" s="58">
        <v>6</v>
      </c>
      <c r="C192" s="58" t="s">
        <v>7</v>
      </c>
      <c r="D192" s="24" t="s">
        <v>35</v>
      </c>
      <c r="E192" s="24"/>
      <c r="F192" s="308">
        <f>'Breakdown -Count'!F189/'Breakdown -Count'!K189</f>
        <v>0.23076923076923078</v>
      </c>
      <c r="G192" s="308">
        <f>'Breakdown -Count'!G189/'Breakdown -Count'!K189</f>
        <v>0.53846153846153844</v>
      </c>
      <c r="H192" s="308">
        <f>'Breakdown -Count'!H189/'Breakdown -Count'!K189</f>
        <v>0.15384615384615385</v>
      </c>
      <c r="I192" s="308">
        <f>'Breakdown -Count'!I189/'Breakdown -Count'!K189</f>
        <v>0</v>
      </c>
      <c r="J192" s="308">
        <f>'Breakdown -Count'!J189/'Breakdown -Count'!K189</f>
        <v>7.6923076923076927E-2</v>
      </c>
      <c r="K192" s="11">
        <f t="shared" si="6"/>
        <v>1</v>
      </c>
      <c r="L192" s="11">
        <v>31</v>
      </c>
      <c r="M192" s="13">
        <f t="shared" si="7"/>
        <v>3.2258064516129031E-2</v>
      </c>
      <c r="N192" s="254">
        <f t="shared" si="8"/>
        <v>3.8461538461538463</v>
      </c>
    </row>
    <row r="193" spans="1:14" s="4" customFormat="1" ht="15.75" thickBot="1">
      <c r="A193" s="31" t="s">
        <v>93</v>
      </c>
      <c r="B193" s="58">
        <v>6</v>
      </c>
      <c r="C193" s="58" t="s">
        <v>8</v>
      </c>
      <c r="D193" s="23" t="s">
        <v>36</v>
      </c>
      <c r="E193" s="23"/>
      <c r="F193" s="308">
        <f>'Breakdown -Count'!F190/'Breakdown -Count'!K190</f>
        <v>7.6923076923076927E-2</v>
      </c>
      <c r="G193" s="308">
        <f>'Breakdown -Count'!G190/'Breakdown -Count'!K190</f>
        <v>0.61538461538461542</v>
      </c>
      <c r="H193" s="308">
        <f>'Breakdown -Count'!H190/'Breakdown -Count'!K190</f>
        <v>0.23076923076923078</v>
      </c>
      <c r="I193" s="308">
        <f>'Breakdown -Count'!I190/'Breakdown -Count'!K190</f>
        <v>7.6923076923076927E-2</v>
      </c>
      <c r="J193" s="308">
        <f>'Breakdown -Count'!J190/'Breakdown -Count'!K190</f>
        <v>0</v>
      </c>
      <c r="K193" s="11">
        <f t="shared" si="6"/>
        <v>1</v>
      </c>
      <c r="L193" s="11">
        <v>31</v>
      </c>
      <c r="M193" s="13">
        <f t="shared" si="7"/>
        <v>3.2258064516129031E-2</v>
      </c>
      <c r="N193" s="254">
        <f t="shared" si="8"/>
        <v>3.6923076923076921</v>
      </c>
    </row>
    <row r="194" spans="1:14" s="4" customFormat="1" ht="30.75" thickBot="1">
      <c r="A194" s="31" t="s">
        <v>93</v>
      </c>
      <c r="B194" s="58">
        <v>6</v>
      </c>
      <c r="C194" s="58" t="s">
        <v>9</v>
      </c>
      <c r="D194" s="23" t="s">
        <v>44</v>
      </c>
      <c r="E194" s="23"/>
      <c r="F194" s="308">
        <f>'Breakdown -Count'!F191/'Breakdown -Count'!K191</f>
        <v>0.23076923076923078</v>
      </c>
      <c r="G194" s="308">
        <f>'Breakdown -Count'!G191/'Breakdown -Count'!K191</f>
        <v>0.69230769230769229</v>
      </c>
      <c r="H194" s="308">
        <f>'Breakdown -Count'!H191/'Breakdown -Count'!K191</f>
        <v>7.6923076923076927E-2</v>
      </c>
      <c r="I194" s="308">
        <f>'Breakdown -Count'!I191/'Breakdown -Count'!K191</f>
        <v>0</v>
      </c>
      <c r="J194" s="308">
        <f>'Breakdown -Count'!J191/'Breakdown -Count'!K191</f>
        <v>0</v>
      </c>
      <c r="K194" s="11">
        <f t="shared" si="6"/>
        <v>1</v>
      </c>
      <c r="L194" s="11">
        <v>31</v>
      </c>
      <c r="M194" s="13">
        <f t="shared" si="7"/>
        <v>3.2258064516129031E-2</v>
      </c>
      <c r="N194" s="254">
        <f t="shared" si="8"/>
        <v>4.1538461538461542</v>
      </c>
    </row>
    <row r="195" spans="1:14" s="4" customFormat="1" ht="30.75" thickBot="1">
      <c r="A195" s="31" t="s">
        <v>93</v>
      </c>
      <c r="B195" s="58">
        <v>6</v>
      </c>
      <c r="C195" s="58" t="s">
        <v>10</v>
      </c>
      <c r="D195" s="23" t="s">
        <v>37</v>
      </c>
      <c r="E195" s="23"/>
      <c r="F195" s="308">
        <f>'Breakdown -Count'!F192/'Breakdown -Count'!K192</f>
        <v>0.23076923076923078</v>
      </c>
      <c r="G195" s="308">
        <f>'Breakdown -Count'!G192/'Breakdown -Count'!K192</f>
        <v>0.61538461538461542</v>
      </c>
      <c r="H195" s="308">
        <f>'Breakdown -Count'!H192/'Breakdown -Count'!K192</f>
        <v>0.15384615384615385</v>
      </c>
      <c r="I195" s="308">
        <f>'Breakdown -Count'!I192/'Breakdown -Count'!K192</f>
        <v>0</v>
      </c>
      <c r="J195" s="308">
        <f>'Breakdown -Count'!J192/'Breakdown -Count'!K192</f>
        <v>0</v>
      </c>
      <c r="K195" s="11">
        <f t="shared" si="6"/>
        <v>1</v>
      </c>
      <c r="L195" s="11">
        <v>31</v>
      </c>
      <c r="M195" s="13">
        <f t="shared" si="7"/>
        <v>3.2258064516129031E-2</v>
      </c>
      <c r="N195" s="254">
        <f t="shared" si="8"/>
        <v>4.0769230769230775</v>
      </c>
    </row>
    <row r="196" spans="1:14" s="4" customFormat="1" ht="15.75" thickBot="1">
      <c r="A196" s="31" t="s">
        <v>93</v>
      </c>
      <c r="B196" s="58">
        <v>6</v>
      </c>
      <c r="C196" s="58" t="s">
        <v>11</v>
      </c>
      <c r="D196" s="24" t="s">
        <v>39</v>
      </c>
      <c r="E196" s="24"/>
      <c r="F196" s="308">
        <f>'Breakdown -Count'!F193/'Breakdown -Count'!K193</f>
        <v>0.15384615384615385</v>
      </c>
      <c r="G196" s="308">
        <f>'Breakdown -Count'!G193/'Breakdown -Count'!K193</f>
        <v>0.61538461538461542</v>
      </c>
      <c r="H196" s="308">
        <f>'Breakdown -Count'!H193/'Breakdown -Count'!K193</f>
        <v>0.15384615384615385</v>
      </c>
      <c r="I196" s="308">
        <f>'Breakdown -Count'!I193/'Breakdown -Count'!K193</f>
        <v>0</v>
      </c>
      <c r="J196" s="308">
        <f>'Breakdown -Count'!J193/'Breakdown -Count'!K193</f>
        <v>7.6923076923076927E-2</v>
      </c>
      <c r="K196" s="11">
        <f t="shared" si="6"/>
        <v>1</v>
      </c>
      <c r="L196" s="11">
        <v>31</v>
      </c>
      <c r="M196" s="13">
        <f t="shared" si="7"/>
        <v>3.2258064516129031E-2</v>
      </c>
      <c r="N196" s="254">
        <f t="shared" si="8"/>
        <v>3.7692307692307696</v>
      </c>
    </row>
    <row r="197" spans="1:14" s="4" customFormat="1" ht="15.75" thickBot="1">
      <c r="A197" s="31" t="s">
        <v>93</v>
      </c>
      <c r="B197" s="58">
        <v>6</v>
      </c>
      <c r="C197" s="58" t="s">
        <v>12</v>
      </c>
      <c r="D197" s="24" t="s">
        <v>38</v>
      </c>
      <c r="E197" s="24"/>
      <c r="F197" s="308">
        <f>'Breakdown -Count'!F194/'Breakdown -Count'!K194</f>
        <v>0.15384615384615385</v>
      </c>
      <c r="G197" s="308">
        <f>'Breakdown -Count'!G194/'Breakdown -Count'!K194</f>
        <v>0.46153846153846156</v>
      </c>
      <c r="H197" s="308">
        <f>'Breakdown -Count'!H194/'Breakdown -Count'!K194</f>
        <v>0.38461538461538464</v>
      </c>
      <c r="I197" s="308">
        <f>'Breakdown -Count'!I194/'Breakdown -Count'!K194</f>
        <v>0</v>
      </c>
      <c r="J197" s="308">
        <f>'Breakdown -Count'!J194/'Breakdown -Count'!K194</f>
        <v>0</v>
      </c>
      <c r="K197" s="11">
        <f t="shared" si="6"/>
        <v>1</v>
      </c>
      <c r="L197" s="11">
        <v>31</v>
      </c>
      <c r="M197" s="13">
        <f t="shared" si="7"/>
        <v>3.2258064516129031E-2</v>
      </c>
      <c r="N197" s="254">
        <f t="shared" si="8"/>
        <v>3.7692307692307692</v>
      </c>
    </row>
    <row r="198" spans="1:14" s="4" customFormat="1" ht="15.75" thickBot="1">
      <c r="A198" s="31" t="s">
        <v>93</v>
      </c>
      <c r="B198" s="58">
        <v>6</v>
      </c>
      <c r="C198" s="58" t="s">
        <v>13</v>
      </c>
      <c r="D198" s="23" t="s">
        <v>40</v>
      </c>
      <c r="E198" s="23"/>
      <c r="F198" s="308">
        <f>'Breakdown -Count'!F195/'Breakdown -Count'!K195</f>
        <v>7.6923076923076927E-2</v>
      </c>
      <c r="G198" s="308">
        <f>'Breakdown -Count'!G195/'Breakdown -Count'!K195</f>
        <v>0.53846153846153844</v>
      </c>
      <c r="H198" s="308">
        <f>'Breakdown -Count'!H195/'Breakdown -Count'!K195</f>
        <v>0.23076923076923078</v>
      </c>
      <c r="I198" s="308">
        <f>'Breakdown -Count'!I195/'Breakdown -Count'!K195</f>
        <v>0.15384615384615385</v>
      </c>
      <c r="J198" s="308">
        <f>'Breakdown -Count'!J195/'Breakdown -Count'!K195</f>
        <v>0</v>
      </c>
      <c r="K198" s="11">
        <f t="shared" si="6"/>
        <v>1</v>
      </c>
      <c r="L198" s="11">
        <v>31</v>
      </c>
      <c r="M198" s="13">
        <f t="shared" si="7"/>
        <v>3.2258064516129031E-2</v>
      </c>
      <c r="N198" s="254">
        <f t="shared" si="8"/>
        <v>3.5384615384615383</v>
      </c>
    </row>
    <row r="199" spans="1:14" s="4" customFormat="1" ht="15.75" thickBot="1">
      <c r="A199" s="31" t="s">
        <v>93</v>
      </c>
      <c r="B199" s="58">
        <v>6</v>
      </c>
      <c r="C199" s="58" t="s">
        <v>15</v>
      </c>
      <c r="D199" s="24" t="s">
        <v>41</v>
      </c>
      <c r="E199" s="24"/>
      <c r="F199" s="308">
        <f>'Breakdown -Count'!F196/'Breakdown -Count'!K196</f>
        <v>0.23076923076923078</v>
      </c>
      <c r="G199" s="308">
        <f>'Breakdown -Count'!G196/'Breakdown -Count'!K196</f>
        <v>0.38461538461538464</v>
      </c>
      <c r="H199" s="308">
        <f>'Breakdown -Count'!H196/'Breakdown -Count'!K196</f>
        <v>0.38461538461538464</v>
      </c>
      <c r="I199" s="308">
        <f>'Breakdown -Count'!I196/'Breakdown -Count'!K196</f>
        <v>0</v>
      </c>
      <c r="J199" s="308">
        <f>'Breakdown -Count'!J196/'Breakdown -Count'!K196</f>
        <v>0</v>
      </c>
      <c r="K199" s="11">
        <f t="shared" ref="K199:K262" si="9">SUM(F199:J199)</f>
        <v>1</v>
      </c>
      <c r="L199" s="11">
        <v>31</v>
      </c>
      <c r="M199" s="13">
        <f t="shared" ref="M199:M262" si="10">K199/L199</f>
        <v>3.2258064516129031E-2</v>
      </c>
      <c r="N199" s="254">
        <f t="shared" si="8"/>
        <v>3.8461538461538467</v>
      </c>
    </row>
    <row r="200" spans="1:14" s="4" customFormat="1" ht="15.75" thickBot="1">
      <c r="A200" s="31" t="s">
        <v>93</v>
      </c>
      <c r="B200" s="58">
        <v>6</v>
      </c>
      <c r="C200" s="58" t="s">
        <v>16</v>
      </c>
      <c r="D200" s="23" t="s">
        <v>43</v>
      </c>
      <c r="E200" s="24"/>
      <c r="F200" s="308">
        <f>'Breakdown -Count'!F197/'Breakdown -Count'!K197</f>
        <v>0.2857142857142857</v>
      </c>
      <c r="G200" s="308">
        <f>'Breakdown -Count'!G197/'Breakdown -Count'!K197</f>
        <v>0.7142857142857143</v>
      </c>
      <c r="H200" s="308">
        <f>'Breakdown -Count'!H197/'Breakdown -Count'!K197</f>
        <v>0</v>
      </c>
      <c r="I200" s="308">
        <f>'Breakdown -Count'!I197/'Breakdown -Count'!K197</f>
        <v>0</v>
      </c>
      <c r="J200" s="308">
        <f>'Breakdown -Count'!J197/'Breakdown -Count'!K197</f>
        <v>0</v>
      </c>
      <c r="K200" s="11">
        <f t="shared" si="9"/>
        <v>1</v>
      </c>
      <c r="L200" s="11">
        <v>31</v>
      </c>
      <c r="M200" s="13">
        <f t="shared" si="10"/>
        <v>3.2258064516129031E-2</v>
      </c>
      <c r="N200" s="254">
        <f t="shared" ref="N200:N263" si="11" xml:space="preserve"> (5*F200+4*G200+3*H200+2*I200+1*J200)/K200</f>
        <v>4.2857142857142856</v>
      </c>
    </row>
    <row r="201" spans="1:14" s="4" customFormat="1" ht="15.75" thickBot="1">
      <c r="A201" s="31" t="s">
        <v>93</v>
      </c>
      <c r="B201" s="78">
        <v>6</v>
      </c>
      <c r="C201" s="78" t="s">
        <v>17</v>
      </c>
      <c r="D201" s="40" t="s">
        <v>45</v>
      </c>
      <c r="E201" s="40"/>
      <c r="F201" s="308">
        <f>'Breakdown -Count'!F198/'Breakdown -Count'!K198</f>
        <v>0.46153846153846156</v>
      </c>
      <c r="G201" s="308">
        <f>'Breakdown -Count'!G198/'Breakdown -Count'!K198</f>
        <v>7.6923076923076927E-2</v>
      </c>
      <c r="H201" s="308">
        <f>'Breakdown -Count'!H198/'Breakdown -Count'!K198</f>
        <v>0.23076923076923078</v>
      </c>
      <c r="I201" s="308">
        <f>'Breakdown -Count'!I198/'Breakdown -Count'!K198</f>
        <v>0.23076923076923078</v>
      </c>
      <c r="J201" s="308">
        <f>'Breakdown -Count'!J198/'Breakdown -Count'!K198</f>
        <v>0</v>
      </c>
      <c r="K201" s="66">
        <f t="shared" si="9"/>
        <v>1.0000000000000002</v>
      </c>
      <c r="L201" s="66">
        <v>31</v>
      </c>
      <c r="M201" s="67">
        <f t="shared" si="10"/>
        <v>3.2258064516129038E-2</v>
      </c>
      <c r="N201" s="254">
        <f t="shared" si="11"/>
        <v>3.7692307692307692</v>
      </c>
    </row>
    <row r="202" spans="1:14" s="4" customFormat="1" ht="15.75" thickBot="1">
      <c r="A202" s="32" t="s">
        <v>93</v>
      </c>
      <c r="B202" s="72">
        <v>6</v>
      </c>
      <c r="C202" s="72" t="s">
        <v>18</v>
      </c>
      <c r="D202" s="73" t="s">
        <v>46</v>
      </c>
      <c r="E202" s="73"/>
      <c r="F202" s="311">
        <f>'Breakdown -Count'!F199/'Breakdown -Count'!K199</f>
        <v>0.46153846153846156</v>
      </c>
      <c r="G202" s="311">
        <f>'Breakdown -Count'!G199/'Breakdown -Count'!K199</f>
        <v>0</v>
      </c>
      <c r="H202" s="311">
        <f>'Breakdown -Count'!H199/'Breakdown -Count'!K199</f>
        <v>0.23076923076923078</v>
      </c>
      <c r="I202" s="311">
        <f>'Breakdown -Count'!I199/'Breakdown -Count'!K199</f>
        <v>0.23076923076923078</v>
      </c>
      <c r="J202" s="311">
        <f>'Breakdown -Count'!J199/'Breakdown -Count'!K199</f>
        <v>7.6923076923076927E-2</v>
      </c>
      <c r="K202" s="75">
        <f t="shared" si="9"/>
        <v>1</v>
      </c>
      <c r="L202" s="75">
        <v>31</v>
      </c>
      <c r="M202" s="76">
        <f t="shared" si="10"/>
        <v>3.2258064516129031E-2</v>
      </c>
      <c r="N202" s="254">
        <f t="shared" si="11"/>
        <v>3.5384615384615388</v>
      </c>
    </row>
    <row r="203" spans="1:14" s="4" customFormat="1" ht="18" thickBot="1">
      <c r="A203" s="48" t="s">
        <v>109</v>
      </c>
      <c r="B203" s="60">
        <v>1</v>
      </c>
      <c r="C203" s="60" t="s">
        <v>0</v>
      </c>
      <c r="D203" s="61" t="s">
        <v>32</v>
      </c>
      <c r="E203" s="61" t="s">
        <v>42</v>
      </c>
      <c r="F203" s="310">
        <f>'Breakdown -Count'!F200/'Breakdown -Count'!K200</f>
        <v>0.2</v>
      </c>
      <c r="G203" s="310">
        <f>'Breakdown -Count'!G200/'Breakdown -Count'!K200</f>
        <v>0.4</v>
      </c>
      <c r="H203" s="310">
        <f>'Breakdown -Count'!H200/'Breakdown -Count'!K200</f>
        <v>0.4</v>
      </c>
      <c r="I203" s="310">
        <f>'Breakdown -Count'!I200/'Breakdown -Count'!K200</f>
        <v>0</v>
      </c>
      <c r="J203" s="310">
        <f>'Breakdown -Count'!J200/'Breakdown -Count'!K200</f>
        <v>0</v>
      </c>
      <c r="K203" s="8">
        <f t="shared" si="9"/>
        <v>1</v>
      </c>
      <c r="L203" s="8">
        <v>22</v>
      </c>
      <c r="M203" s="10">
        <f t="shared" si="10"/>
        <v>4.5454545454545456E-2</v>
      </c>
      <c r="N203" s="254">
        <f t="shared" si="11"/>
        <v>3.8000000000000003</v>
      </c>
    </row>
    <row r="204" spans="1:14" s="4" customFormat="1" ht="18" thickBot="1">
      <c r="A204" s="31" t="s">
        <v>109</v>
      </c>
      <c r="B204" s="58">
        <v>1</v>
      </c>
      <c r="C204" s="58" t="s">
        <v>1</v>
      </c>
      <c r="D204" s="59" t="s">
        <v>34</v>
      </c>
      <c r="E204" s="59"/>
      <c r="F204" s="308">
        <f>'Breakdown -Count'!F201/'Breakdown -Count'!K201</f>
        <v>0.16666666666666666</v>
      </c>
      <c r="G204" s="308">
        <f>'Breakdown -Count'!G201/'Breakdown -Count'!K201</f>
        <v>0.75</v>
      </c>
      <c r="H204" s="308">
        <f>'Breakdown -Count'!H201/'Breakdown -Count'!K201</f>
        <v>8.3333333333333329E-2</v>
      </c>
      <c r="I204" s="308">
        <f>'Breakdown -Count'!I201/'Breakdown -Count'!K201</f>
        <v>0</v>
      </c>
      <c r="J204" s="308">
        <f>'Breakdown -Count'!J201/'Breakdown -Count'!K201</f>
        <v>0</v>
      </c>
      <c r="K204" s="11">
        <f t="shared" si="9"/>
        <v>1</v>
      </c>
      <c r="L204" s="11">
        <v>22</v>
      </c>
      <c r="M204" s="13">
        <f t="shared" si="10"/>
        <v>4.5454545454545456E-2</v>
      </c>
      <c r="N204" s="254">
        <f t="shared" si="11"/>
        <v>4.083333333333333</v>
      </c>
    </row>
    <row r="205" spans="1:14" s="4" customFormat="1" ht="18" thickBot="1">
      <c r="A205" s="31" t="s">
        <v>109</v>
      </c>
      <c r="B205" s="58">
        <v>1</v>
      </c>
      <c r="C205" s="58" t="s">
        <v>6</v>
      </c>
      <c r="D205" s="59" t="s">
        <v>33</v>
      </c>
      <c r="E205" s="59"/>
      <c r="F205" s="308">
        <f>'Breakdown -Count'!F202/'Breakdown -Count'!K202</f>
        <v>0.33333333333333331</v>
      </c>
      <c r="G205" s="308">
        <f>'Breakdown -Count'!G202/'Breakdown -Count'!K202</f>
        <v>0.5</v>
      </c>
      <c r="H205" s="308">
        <f>'Breakdown -Count'!H202/'Breakdown -Count'!K202</f>
        <v>0.16666666666666666</v>
      </c>
      <c r="I205" s="308">
        <f>'Breakdown -Count'!I202/'Breakdown -Count'!K202</f>
        <v>0</v>
      </c>
      <c r="J205" s="308">
        <f>'Breakdown -Count'!J202/'Breakdown -Count'!K202</f>
        <v>0</v>
      </c>
      <c r="K205" s="11">
        <f t="shared" si="9"/>
        <v>0.99999999999999989</v>
      </c>
      <c r="L205" s="11">
        <v>22</v>
      </c>
      <c r="M205" s="13">
        <f t="shared" si="10"/>
        <v>4.5454545454545449E-2</v>
      </c>
      <c r="N205" s="254">
        <f t="shared" si="11"/>
        <v>4.166666666666667</v>
      </c>
    </row>
    <row r="206" spans="1:14" s="4" customFormat="1" ht="15.75" thickBot="1">
      <c r="A206" s="31" t="s">
        <v>109</v>
      </c>
      <c r="B206" s="58">
        <v>1</v>
      </c>
      <c r="C206" s="58" t="s">
        <v>7</v>
      </c>
      <c r="D206" s="24" t="s">
        <v>35</v>
      </c>
      <c r="E206" s="24"/>
      <c r="F206" s="308">
        <f>'Breakdown -Count'!F203/'Breakdown -Count'!K203</f>
        <v>0.33333333333333331</v>
      </c>
      <c r="G206" s="308">
        <f>'Breakdown -Count'!G203/'Breakdown -Count'!K203</f>
        <v>0.5</v>
      </c>
      <c r="H206" s="308">
        <f>'Breakdown -Count'!H203/'Breakdown -Count'!K203</f>
        <v>0.16666666666666666</v>
      </c>
      <c r="I206" s="308">
        <f>'Breakdown -Count'!I203/'Breakdown -Count'!K203</f>
        <v>0</v>
      </c>
      <c r="J206" s="308">
        <f>'Breakdown -Count'!J203/'Breakdown -Count'!K203</f>
        <v>0</v>
      </c>
      <c r="K206" s="11">
        <f t="shared" si="9"/>
        <v>0.99999999999999989</v>
      </c>
      <c r="L206" s="11">
        <v>22</v>
      </c>
      <c r="M206" s="13">
        <f t="shared" si="10"/>
        <v>4.5454545454545449E-2</v>
      </c>
      <c r="N206" s="254">
        <f t="shared" si="11"/>
        <v>4.166666666666667</v>
      </c>
    </row>
    <row r="207" spans="1:14" s="4" customFormat="1" ht="15.75" thickBot="1">
      <c r="A207" s="31" t="s">
        <v>109</v>
      </c>
      <c r="B207" s="58">
        <v>1</v>
      </c>
      <c r="C207" s="58" t="s">
        <v>8</v>
      </c>
      <c r="D207" s="23" t="s">
        <v>36</v>
      </c>
      <c r="E207" s="23"/>
      <c r="F207" s="308">
        <f>'Breakdown -Count'!F204/'Breakdown -Count'!K204</f>
        <v>0.16666666666666666</v>
      </c>
      <c r="G207" s="308">
        <f>'Breakdown -Count'!G204/'Breakdown -Count'!K204</f>
        <v>0.5</v>
      </c>
      <c r="H207" s="308">
        <f>'Breakdown -Count'!H204/'Breakdown -Count'!K204</f>
        <v>0.33333333333333331</v>
      </c>
      <c r="I207" s="308">
        <f>'Breakdown -Count'!I204/'Breakdown -Count'!K204</f>
        <v>0</v>
      </c>
      <c r="J207" s="308">
        <f>'Breakdown -Count'!J204/'Breakdown -Count'!K204</f>
        <v>0</v>
      </c>
      <c r="K207" s="11">
        <f t="shared" si="9"/>
        <v>1</v>
      </c>
      <c r="L207" s="11">
        <v>22</v>
      </c>
      <c r="M207" s="13">
        <f t="shared" si="10"/>
        <v>4.5454545454545456E-2</v>
      </c>
      <c r="N207" s="254">
        <f t="shared" si="11"/>
        <v>3.833333333333333</v>
      </c>
    </row>
    <row r="208" spans="1:14" s="4" customFormat="1" ht="30.75" thickBot="1">
      <c r="A208" s="31" t="s">
        <v>109</v>
      </c>
      <c r="B208" s="58">
        <v>1</v>
      </c>
      <c r="C208" s="58" t="s">
        <v>9</v>
      </c>
      <c r="D208" s="23" t="s">
        <v>44</v>
      </c>
      <c r="E208" s="23"/>
      <c r="F208" s="308">
        <f>'Breakdown -Count'!F205/'Breakdown -Count'!K205</f>
        <v>0.25</v>
      </c>
      <c r="G208" s="308">
        <f>'Breakdown -Count'!G205/'Breakdown -Count'!K205</f>
        <v>0.66666666666666663</v>
      </c>
      <c r="H208" s="308">
        <f>'Breakdown -Count'!H205/'Breakdown -Count'!K205</f>
        <v>8.3333333333333329E-2</v>
      </c>
      <c r="I208" s="308">
        <f>'Breakdown -Count'!I205/'Breakdown -Count'!K205</f>
        <v>0</v>
      </c>
      <c r="J208" s="308">
        <f>'Breakdown -Count'!J205/'Breakdown -Count'!K205</f>
        <v>0</v>
      </c>
      <c r="K208" s="11">
        <f t="shared" si="9"/>
        <v>1</v>
      </c>
      <c r="L208" s="11">
        <v>22</v>
      </c>
      <c r="M208" s="13">
        <f t="shared" si="10"/>
        <v>4.5454545454545456E-2</v>
      </c>
      <c r="N208" s="254">
        <f t="shared" si="11"/>
        <v>4.1666666666666661</v>
      </c>
    </row>
    <row r="209" spans="1:14" s="4" customFormat="1" ht="30.75" thickBot="1">
      <c r="A209" s="31" t="s">
        <v>109</v>
      </c>
      <c r="B209" s="58">
        <v>1</v>
      </c>
      <c r="C209" s="58" t="s">
        <v>10</v>
      </c>
      <c r="D209" s="23" t="s">
        <v>37</v>
      </c>
      <c r="E209" s="23"/>
      <c r="F209" s="308">
        <f>'Breakdown -Count'!F206/'Breakdown -Count'!K206</f>
        <v>0.25</v>
      </c>
      <c r="G209" s="308">
        <f>'Breakdown -Count'!G206/'Breakdown -Count'!K206</f>
        <v>0.66666666666666663</v>
      </c>
      <c r="H209" s="308">
        <f>'Breakdown -Count'!H206/'Breakdown -Count'!K206</f>
        <v>8.3333333333333329E-2</v>
      </c>
      <c r="I209" s="308">
        <f>'Breakdown -Count'!I206/'Breakdown -Count'!K206</f>
        <v>0</v>
      </c>
      <c r="J209" s="308">
        <f>'Breakdown -Count'!J206/'Breakdown -Count'!K206</f>
        <v>0</v>
      </c>
      <c r="K209" s="11">
        <f t="shared" si="9"/>
        <v>1</v>
      </c>
      <c r="L209" s="11">
        <v>22</v>
      </c>
      <c r="M209" s="13">
        <f t="shared" si="10"/>
        <v>4.5454545454545456E-2</v>
      </c>
      <c r="N209" s="254">
        <f t="shared" si="11"/>
        <v>4.1666666666666661</v>
      </c>
    </row>
    <row r="210" spans="1:14" s="4" customFormat="1" ht="15.75" thickBot="1">
      <c r="A210" s="31" t="s">
        <v>109</v>
      </c>
      <c r="B210" s="58">
        <v>1</v>
      </c>
      <c r="C210" s="58" t="s">
        <v>11</v>
      </c>
      <c r="D210" s="24" t="s">
        <v>39</v>
      </c>
      <c r="E210" s="24"/>
      <c r="F210" s="308">
        <f>'Breakdown -Count'!F207/'Breakdown -Count'!K207</f>
        <v>0.25</v>
      </c>
      <c r="G210" s="308">
        <f>'Breakdown -Count'!G207/'Breakdown -Count'!K207</f>
        <v>0.66666666666666663</v>
      </c>
      <c r="H210" s="308">
        <f>'Breakdown -Count'!H207/'Breakdown -Count'!K207</f>
        <v>8.3333333333333329E-2</v>
      </c>
      <c r="I210" s="308">
        <f>'Breakdown -Count'!I207/'Breakdown -Count'!K207</f>
        <v>0</v>
      </c>
      <c r="J210" s="308">
        <f>'Breakdown -Count'!J207/'Breakdown -Count'!K207</f>
        <v>0</v>
      </c>
      <c r="K210" s="11">
        <f t="shared" si="9"/>
        <v>1</v>
      </c>
      <c r="L210" s="11">
        <v>22</v>
      </c>
      <c r="M210" s="13">
        <f t="shared" si="10"/>
        <v>4.5454545454545456E-2</v>
      </c>
      <c r="N210" s="254">
        <f t="shared" si="11"/>
        <v>4.1666666666666661</v>
      </c>
    </row>
    <row r="211" spans="1:14" s="4" customFormat="1" ht="15.75" thickBot="1">
      <c r="A211" s="31" t="s">
        <v>109</v>
      </c>
      <c r="B211" s="58">
        <v>1</v>
      </c>
      <c r="C211" s="58" t="s">
        <v>12</v>
      </c>
      <c r="D211" s="24" t="s">
        <v>38</v>
      </c>
      <c r="E211" s="24"/>
      <c r="F211" s="308">
        <f>'Breakdown -Count'!F208/'Breakdown -Count'!K208</f>
        <v>0.41666666666666669</v>
      </c>
      <c r="G211" s="308">
        <f>'Breakdown -Count'!G208/'Breakdown -Count'!K208</f>
        <v>0.25</v>
      </c>
      <c r="H211" s="308">
        <f>'Breakdown -Count'!H208/'Breakdown -Count'!K208</f>
        <v>0.33333333333333331</v>
      </c>
      <c r="I211" s="308">
        <f>'Breakdown -Count'!I208/'Breakdown -Count'!K208</f>
        <v>0</v>
      </c>
      <c r="J211" s="308">
        <f>'Breakdown -Count'!J208/'Breakdown -Count'!K208</f>
        <v>0</v>
      </c>
      <c r="K211" s="11">
        <f t="shared" si="9"/>
        <v>1</v>
      </c>
      <c r="L211" s="11">
        <v>22</v>
      </c>
      <c r="M211" s="13">
        <f t="shared" si="10"/>
        <v>4.5454545454545456E-2</v>
      </c>
      <c r="N211" s="254">
        <f t="shared" si="11"/>
        <v>4.0833333333333339</v>
      </c>
    </row>
    <row r="212" spans="1:14" s="4" customFormat="1" ht="15.75" thickBot="1">
      <c r="A212" s="31" t="s">
        <v>109</v>
      </c>
      <c r="B212" s="58">
        <v>1</v>
      </c>
      <c r="C212" s="58" t="s">
        <v>13</v>
      </c>
      <c r="D212" s="23" t="s">
        <v>40</v>
      </c>
      <c r="E212" s="23"/>
      <c r="F212" s="308">
        <f>'Breakdown -Count'!F209/'Breakdown -Count'!K209</f>
        <v>0.33333333333333331</v>
      </c>
      <c r="G212" s="308">
        <f>'Breakdown -Count'!G209/'Breakdown -Count'!K209</f>
        <v>0.5</v>
      </c>
      <c r="H212" s="308">
        <f>'Breakdown -Count'!H209/'Breakdown -Count'!K209</f>
        <v>0.16666666666666666</v>
      </c>
      <c r="I212" s="308">
        <f>'Breakdown -Count'!I209/'Breakdown -Count'!K209</f>
        <v>0</v>
      </c>
      <c r="J212" s="308">
        <f>'Breakdown -Count'!J209/'Breakdown -Count'!K209</f>
        <v>0</v>
      </c>
      <c r="K212" s="11">
        <f t="shared" si="9"/>
        <v>0.99999999999999989</v>
      </c>
      <c r="L212" s="11">
        <v>22</v>
      </c>
      <c r="M212" s="13">
        <f t="shared" si="10"/>
        <v>4.5454545454545449E-2</v>
      </c>
      <c r="N212" s="254">
        <f t="shared" si="11"/>
        <v>4.166666666666667</v>
      </c>
    </row>
    <row r="213" spans="1:14" s="4" customFormat="1" ht="15.75" thickBot="1">
      <c r="A213" s="31" t="s">
        <v>109</v>
      </c>
      <c r="B213" s="58">
        <v>1</v>
      </c>
      <c r="C213" s="58" t="s">
        <v>15</v>
      </c>
      <c r="D213" s="24" t="s">
        <v>41</v>
      </c>
      <c r="E213" s="24"/>
      <c r="F213" s="308">
        <f>'Breakdown -Count'!F210/'Breakdown -Count'!K210</f>
        <v>0.25</v>
      </c>
      <c r="G213" s="308">
        <f>'Breakdown -Count'!G210/'Breakdown -Count'!K210</f>
        <v>0.41666666666666669</v>
      </c>
      <c r="H213" s="308">
        <f>'Breakdown -Count'!H210/'Breakdown -Count'!K210</f>
        <v>0.33333333333333331</v>
      </c>
      <c r="I213" s="308">
        <f>'Breakdown -Count'!I210/'Breakdown -Count'!K210</f>
        <v>0</v>
      </c>
      <c r="J213" s="308">
        <f>'Breakdown -Count'!J210/'Breakdown -Count'!K210</f>
        <v>0</v>
      </c>
      <c r="K213" s="11">
        <f t="shared" si="9"/>
        <v>1</v>
      </c>
      <c r="L213" s="11">
        <v>22</v>
      </c>
      <c r="M213" s="13">
        <f t="shared" si="10"/>
        <v>4.5454545454545456E-2</v>
      </c>
      <c r="N213" s="254">
        <f t="shared" si="11"/>
        <v>3.916666666666667</v>
      </c>
    </row>
    <row r="214" spans="1:14" s="4" customFormat="1" ht="15.75" thickBot="1">
      <c r="A214" s="31" t="s">
        <v>109</v>
      </c>
      <c r="B214" s="58">
        <v>1</v>
      </c>
      <c r="C214" s="58" t="s">
        <v>16</v>
      </c>
      <c r="D214" s="23" t="s">
        <v>43</v>
      </c>
      <c r="E214" s="24"/>
      <c r="F214" s="308">
        <f>'Breakdown -Count'!F211/'Breakdown -Count'!K211</f>
        <v>0.33333333333333331</v>
      </c>
      <c r="G214" s="308">
        <f>'Breakdown -Count'!G211/'Breakdown -Count'!K211</f>
        <v>0.58333333333333337</v>
      </c>
      <c r="H214" s="308">
        <f>'Breakdown -Count'!H211/'Breakdown -Count'!K211</f>
        <v>8.3333333333333329E-2</v>
      </c>
      <c r="I214" s="308">
        <f>'Breakdown -Count'!I211/'Breakdown -Count'!K211</f>
        <v>0</v>
      </c>
      <c r="J214" s="308">
        <f>'Breakdown -Count'!J211/'Breakdown -Count'!K211</f>
        <v>0</v>
      </c>
      <c r="K214" s="11">
        <f t="shared" si="9"/>
        <v>1</v>
      </c>
      <c r="L214" s="11">
        <v>22</v>
      </c>
      <c r="M214" s="13">
        <f t="shared" si="10"/>
        <v>4.5454545454545456E-2</v>
      </c>
      <c r="N214" s="254">
        <f t="shared" si="11"/>
        <v>4.25</v>
      </c>
    </row>
    <row r="215" spans="1:14" s="4" customFormat="1" ht="15.75" thickBot="1">
      <c r="A215" s="31" t="s">
        <v>109</v>
      </c>
      <c r="B215" s="78">
        <v>1</v>
      </c>
      <c r="C215" s="78" t="s">
        <v>17</v>
      </c>
      <c r="D215" s="40" t="s">
        <v>45</v>
      </c>
      <c r="E215" s="40"/>
      <c r="F215" s="308">
        <f>'Breakdown -Count'!F212/'Breakdown -Count'!K212</f>
        <v>0.75</v>
      </c>
      <c r="G215" s="308">
        <f>'Breakdown -Count'!G212/'Breakdown -Count'!K212</f>
        <v>0</v>
      </c>
      <c r="H215" s="308">
        <f>'Breakdown -Count'!H212/'Breakdown -Count'!K212</f>
        <v>0.16666666666666666</v>
      </c>
      <c r="I215" s="308">
        <f>'Breakdown -Count'!I212/'Breakdown -Count'!K212</f>
        <v>8.3333333333333329E-2</v>
      </c>
      <c r="J215" s="308">
        <f>'Breakdown -Count'!J212/'Breakdown -Count'!K212</f>
        <v>0</v>
      </c>
      <c r="K215" s="66">
        <f t="shared" si="9"/>
        <v>1</v>
      </c>
      <c r="L215" s="66">
        <v>22</v>
      </c>
      <c r="M215" s="67">
        <f t="shared" si="10"/>
        <v>4.5454545454545456E-2</v>
      </c>
      <c r="N215" s="254">
        <f t="shared" si="11"/>
        <v>4.416666666666667</v>
      </c>
    </row>
    <row r="216" spans="1:14" s="4" customFormat="1" ht="15.75" thickBot="1">
      <c r="A216" s="31" t="s">
        <v>109</v>
      </c>
      <c r="B216" s="91">
        <v>1</v>
      </c>
      <c r="C216" s="91" t="s">
        <v>18</v>
      </c>
      <c r="D216" s="92" t="s">
        <v>46</v>
      </c>
      <c r="E216" s="92"/>
      <c r="F216" s="311">
        <f>'Breakdown -Count'!F213/'Breakdown -Count'!K213</f>
        <v>0.75</v>
      </c>
      <c r="G216" s="311">
        <f>'Breakdown -Count'!G213/'Breakdown -Count'!K213</f>
        <v>0</v>
      </c>
      <c r="H216" s="311">
        <f>'Breakdown -Count'!H213/'Breakdown -Count'!K213</f>
        <v>0.16666666666666666</v>
      </c>
      <c r="I216" s="311">
        <f>'Breakdown -Count'!I213/'Breakdown -Count'!K213</f>
        <v>8.3333333333333329E-2</v>
      </c>
      <c r="J216" s="311">
        <f>'Breakdown -Count'!J213/'Breakdown -Count'!K213</f>
        <v>0</v>
      </c>
      <c r="K216" s="94">
        <f t="shared" si="9"/>
        <v>1</v>
      </c>
      <c r="L216" s="94">
        <v>22</v>
      </c>
      <c r="M216" s="95">
        <f t="shared" si="10"/>
        <v>4.5454545454545456E-2</v>
      </c>
      <c r="N216" s="254">
        <f t="shared" si="11"/>
        <v>4.416666666666667</v>
      </c>
    </row>
    <row r="217" spans="1:14" s="18" customFormat="1" ht="18" thickBot="1">
      <c r="A217" s="99" t="s">
        <v>110</v>
      </c>
      <c r="B217" s="100">
        <v>2</v>
      </c>
      <c r="C217" s="100" t="s">
        <v>0</v>
      </c>
      <c r="D217" s="101" t="s">
        <v>32</v>
      </c>
      <c r="E217" s="101" t="s">
        <v>42</v>
      </c>
      <c r="F217" s="310">
        <f>'Breakdown -Count'!F214/'Breakdown -Count'!K214</f>
        <v>0</v>
      </c>
      <c r="G217" s="310">
        <f>'Breakdown -Count'!G214/'Breakdown -Count'!K214</f>
        <v>0.5</v>
      </c>
      <c r="H217" s="310">
        <f>'Breakdown -Count'!H214/'Breakdown -Count'!K214</f>
        <v>0.5</v>
      </c>
      <c r="I217" s="310">
        <f>'Breakdown -Count'!I214/'Breakdown -Count'!K214</f>
        <v>0</v>
      </c>
      <c r="J217" s="310">
        <f>'Breakdown -Count'!J214/'Breakdown -Count'!K214</f>
        <v>0</v>
      </c>
      <c r="K217" s="103">
        <f t="shared" si="9"/>
        <v>1</v>
      </c>
      <c r="L217" s="103">
        <v>10</v>
      </c>
      <c r="M217" s="104">
        <f t="shared" si="10"/>
        <v>0.1</v>
      </c>
      <c r="N217" s="254">
        <f t="shared" si="11"/>
        <v>3.5</v>
      </c>
    </row>
    <row r="218" spans="1:14" s="18" customFormat="1" ht="18" thickBot="1">
      <c r="A218" s="105" t="s">
        <v>110</v>
      </c>
      <c r="B218" s="106">
        <v>2</v>
      </c>
      <c r="C218" s="106" t="s">
        <v>1</v>
      </c>
      <c r="D218" s="107" t="s">
        <v>34</v>
      </c>
      <c r="E218" s="107"/>
      <c r="F218" s="308">
        <f>'Breakdown -Count'!F215/'Breakdown -Count'!K215</f>
        <v>0</v>
      </c>
      <c r="G218" s="308">
        <f>'Breakdown -Count'!G215/'Breakdown -Count'!K215</f>
        <v>0.5</v>
      </c>
      <c r="H218" s="308">
        <f>'Breakdown -Count'!H215/'Breakdown -Count'!K215</f>
        <v>0.33333333333333331</v>
      </c>
      <c r="I218" s="308">
        <f>'Breakdown -Count'!I215/'Breakdown -Count'!K215</f>
        <v>0.16666666666666666</v>
      </c>
      <c r="J218" s="308">
        <f>'Breakdown -Count'!J215/'Breakdown -Count'!K215</f>
        <v>0</v>
      </c>
      <c r="K218" s="108">
        <f t="shared" si="9"/>
        <v>0.99999999999999989</v>
      </c>
      <c r="L218" s="108">
        <v>10</v>
      </c>
      <c r="M218" s="109">
        <f t="shared" si="10"/>
        <v>9.9999999999999992E-2</v>
      </c>
      <c r="N218" s="254">
        <f t="shared" si="11"/>
        <v>3.3333333333333339</v>
      </c>
    </row>
    <row r="219" spans="1:14" s="18" customFormat="1" ht="18" thickBot="1">
      <c r="A219" s="105" t="s">
        <v>110</v>
      </c>
      <c r="B219" s="106">
        <v>2</v>
      </c>
      <c r="C219" s="106" t="s">
        <v>6</v>
      </c>
      <c r="D219" s="107" t="s">
        <v>33</v>
      </c>
      <c r="E219" s="107"/>
      <c r="F219" s="308">
        <f>'Breakdown -Count'!F216/'Breakdown -Count'!K216</f>
        <v>0.16666666666666666</v>
      </c>
      <c r="G219" s="308">
        <f>'Breakdown -Count'!G216/'Breakdown -Count'!K216</f>
        <v>0.33333333333333331</v>
      </c>
      <c r="H219" s="308">
        <f>'Breakdown -Count'!H216/'Breakdown -Count'!K216</f>
        <v>0.33333333333333331</v>
      </c>
      <c r="I219" s="308">
        <f>'Breakdown -Count'!I216/'Breakdown -Count'!K216</f>
        <v>0.16666666666666666</v>
      </c>
      <c r="J219" s="308">
        <f>'Breakdown -Count'!J216/'Breakdown -Count'!K216</f>
        <v>0</v>
      </c>
      <c r="K219" s="108">
        <f t="shared" si="9"/>
        <v>0.99999999999999989</v>
      </c>
      <c r="L219" s="108">
        <v>10</v>
      </c>
      <c r="M219" s="109">
        <f t="shared" si="10"/>
        <v>9.9999999999999992E-2</v>
      </c>
      <c r="N219" s="254">
        <f t="shared" si="11"/>
        <v>3.5000000000000004</v>
      </c>
    </row>
    <row r="220" spans="1:14" s="18" customFormat="1" ht="15.75" thickBot="1">
      <c r="A220" s="105" t="s">
        <v>110</v>
      </c>
      <c r="B220" s="106">
        <v>2</v>
      </c>
      <c r="C220" s="106" t="s">
        <v>7</v>
      </c>
      <c r="D220" s="110" t="s">
        <v>35</v>
      </c>
      <c r="E220" s="110"/>
      <c r="F220" s="308">
        <f>'Breakdown -Count'!F217/'Breakdown -Count'!K217</f>
        <v>0.16666666666666666</v>
      </c>
      <c r="G220" s="308">
        <f>'Breakdown -Count'!G217/'Breakdown -Count'!K217</f>
        <v>0.33333333333333331</v>
      </c>
      <c r="H220" s="308">
        <f>'Breakdown -Count'!H217/'Breakdown -Count'!K217</f>
        <v>0.16666666666666666</v>
      </c>
      <c r="I220" s="308">
        <f>'Breakdown -Count'!I217/'Breakdown -Count'!K217</f>
        <v>0.33333333333333331</v>
      </c>
      <c r="J220" s="308">
        <f>'Breakdown -Count'!J217/'Breakdown -Count'!K217</f>
        <v>0</v>
      </c>
      <c r="K220" s="108">
        <f t="shared" si="9"/>
        <v>1</v>
      </c>
      <c r="L220" s="108">
        <v>10</v>
      </c>
      <c r="M220" s="109">
        <f t="shared" si="10"/>
        <v>0.1</v>
      </c>
      <c r="N220" s="254">
        <f t="shared" si="11"/>
        <v>3.333333333333333</v>
      </c>
    </row>
    <row r="221" spans="1:14" s="18" customFormat="1" ht="15.75" thickBot="1">
      <c r="A221" s="105" t="s">
        <v>110</v>
      </c>
      <c r="B221" s="106">
        <v>2</v>
      </c>
      <c r="C221" s="106" t="s">
        <v>8</v>
      </c>
      <c r="D221" s="111" t="s">
        <v>36</v>
      </c>
      <c r="E221" s="111"/>
      <c r="F221" s="308">
        <f>'Breakdown -Count'!F218/'Breakdown -Count'!K218</f>
        <v>0</v>
      </c>
      <c r="G221" s="308">
        <f>'Breakdown -Count'!G218/'Breakdown -Count'!K218</f>
        <v>0.16666666666666666</v>
      </c>
      <c r="H221" s="308">
        <f>'Breakdown -Count'!H218/'Breakdown -Count'!K218</f>
        <v>0.66666666666666663</v>
      </c>
      <c r="I221" s="308">
        <f>'Breakdown -Count'!I218/'Breakdown -Count'!K218</f>
        <v>0.16666666666666666</v>
      </c>
      <c r="J221" s="308">
        <f>'Breakdown -Count'!J218/'Breakdown -Count'!K218</f>
        <v>0</v>
      </c>
      <c r="K221" s="108">
        <f t="shared" si="9"/>
        <v>0.99999999999999989</v>
      </c>
      <c r="L221" s="108">
        <v>10</v>
      </c>
      <c r="M221" s="109">
        <f t="shared" si="10"/>
        <v>9.9999999999999992E-2</v>
      </c>
      <c r="N221" s="254">
        <f t="shared" si="11"/>
        <v>3.0000000000000004</v>
      </c>
    </row>
    <row r="222" spans="1:14" s="18" customFormat="1" ht="30.75" thickBot="1">
      <c r="A222" s="105" t="s">
        <v>110</v>
      </c>
      <c r="B222" s="106">
        <v>2</v>
      </c>
      <c r="C222" s="106" t="s">
        <v>9</v>
      </c>
      <c r="D222" s="111" t="s">
        <v>44</v>
      </c>
      <c r="E222" s="111"/>
      <c r="F222" s="308">
        <f>'Breakdown -Count'!F219/'Breakdown -Count'!K219</f>
        <v>0</v>
      </c>
      <c r="G222" s="308">
        <f>'Breakdown -Count'!G219/'Breakdown -Count'!K219</f>
        <v>0.66666666666666663</v>
      </c>
      <c r="H222" s="308">
        <f>'Breakdown -Count'!H219/'Breakdown -Count'!K219</f>
        <v>0.16666666666666666</v>
      </c>
      <c r="I222" s="308">
        <f>'Breakdown -Count'!I219/'Breakdown -Count'!K219</f>
        <v>0.16666666666666666</v>
      </c>
      <c r="J222" s="308">
        <f>'Breakdown -Count'!J219/'Breakdown -Count'!K219</f>
        <v>0</v>
      </c>
      <c r="K222" s="108">
        <f t="shared" si="9"/>
        <v>0.99999999999999989</v>
      </c>
      <c r="L222" s="108">
        <v>10</v>
      </c>
      <c r="M222" s="109">
        <f t="shared" si="10"/>
        <v>9.9999999999999992E-2</v>
      </c>
      <c r="N222" s="254">
        <f t="shared" si="11"/>
        <v>3.5000000000000004</v>
      </c>
    </row>
    <row r="223" spans="1:14" s="18" customFormat="1" ht="30.75" thickBot="1">
      <c r="A223" s="105" t="s">
        <v>110</v>
      </c>
      <c r="B223" s="106">
        <v>2</v>
      </c>
      <c r="C223" s="106" t="s">
        <v>10</v>
      </c>
      <c r="D223" s="111" t="s">
        <v>37</v>
      </c>
      <c r="E223" s="111"/>
      <c r="F223" s="308">
        <f>'Breakdown -Count'!F220/'Breakdown -Count'!K220</f>
        <v>0.16666666666666666</v>
      </c>
      <c r="G223" s="308">
        <f>'Breakdown -Count'!G220/'Breakdown -Count'!K220</f>
        <v>0.33333333333333331</v>
      </c>
      <c r="H223" s="308">
        <f>'Breakdown -Count'!H220/'Breakdown -Count'!K220</f>
        <v>0.33333333333333331</v>
      </c>
      <c r="I223" s="308">
        <f>'Breakdown -Count'!I220/'Breakdown -Count'!K220</f>
        <v>0.16666666666666666</v>
      </c>
      <c r="J223" s="308">
        <f>'Breakdown -Count'!J220/'Breakdown -Count'!K220</f>
        <v>0</v>
      </c>
      <c r="K223" s="108">
        <f t="shared" si="9"/>
        <v>0.99999999999999989</v>
      </c>
      <c r="L223" s="108">
        <v>10</v>
      </c>
      <c r="M223" s="109">
        <f t="shared" si="10"/>
        <v>9.9999999999999992E-2</v>
      </c>
      <c r="N223" s="254">
        <f t="shared" si="11"/>
        <v>3.5000000000000004</v>
      </c>
    </row>
    <row r="224" spans="1:14" s="18" customFormat="1" ht="15.75" thickBot="1">
      <c r="A224" s="105" t="s">
        <v>110</v>
      </c>
      <c r="B224" s="106">
        <v>2</v>
      </c>
      <c r="C224" s="106" t="s">
        <v>11</v>
      </c>
      <c r="D224" s="110" t="s">
        <v>39</v>
      </c>
      <c r="E224" s="110"/>
      <c r="F224" s="308">
        <f>'Breakdown -Count'!F221/'Breakdown -Count'!K221</f>
        <v>0.16666666666666666</v>
      </c>
      <c r="G224" s="308">
        <f>'Breakdown -Count'!G221/'Breakdown -Count'!K221</f>
        <v>0.5</v>
      </c>
      <c r="H224" s="308">
        <f>'Breakdown -Count'!H221/'Breakdown -Count'!K221</f>
        <v>0.16666666666666666</v>
      </c>
      <c r="I224" s="308">
        <f>'Breakdown -Count'!I221/'Breakdown -Count'!K221</f>
        <v>0.16666666666666666</v>
      </c>
      <c r="J224" s="308">
        <f>'Breakdown -Count'!J221/'Breakdown -Count'!K221</f>
        <v>0</v>
      </c>
      <c r="K224" s="108">
        <f t="shared" si="9"/>
        <v>0.99999999999999989</v>
      </c>
      <c r="L224" s="108">
        <v>10</v>
      </c>
      <c r="M224" s="109">
        <f t="shared" si="10"/>
        <v>9.9999999999999992E-2</v>
      </c>
      <c r="N224" s="254">
        <f t="shared" si="11"/>
        <v>3.666666666666667</v>
      </c>
    </row>
    <row r="225" spans="1:14" s="18" customFormat="1" ht="15.75" thickBot="1">
      <c r="A225" s="105" t="s">
        <v>110</v>
      </c>
      <c r="B225" s="106">
        <v>2</v>
      </c>
      <c r="C225" s="106" t="s">
        <v>12</v>
      </c>
      <c r="D225" s="110" t="s">
        <v>38</v>
      </c>
      <c r="E225" s="110"/>
      <c r="F225" s="308">
        <f>'Breakdown -Count'!F222/'Breakdown -Count'!K222</f>
        <v>0</v>
      </c>
      <c r="G225" s="308">
        <f>'Breakdown -Count'!G222/'Breakdown -Count'!K222</f>
        <v>0.33333333333333331</v>
      </c>
      <c r="H225" s="308">
        <f>'Breakdown -Count'!H222/'Breakdown -Count'!K222</f>
        <v>0.33333333333333331</v>
      </c>
      <c r="I225" s="308">
        <f>'Breakdown -Count'!I222/'Breakdown -Count'!K222</f>
        <v>0.33333333333333331</v>
      </c>
      <c r="J225" s="308">
        <f>'Breakdown -Count'!J222/'Breakdown -Count'!K222</f>
        <v>0</v>
      </c>
      <c r="K225" s="108">
        <f t="shared" si="9"/>
        <v>1</v>
      </c>
      <c r="L225" s="108">
        <v>10</v>
      </c>
      <c r="M225" s="109">
        <f t="shared" si="10"/>
        <v>0.1</v>
      </c>
      <c r="N225" s="254">
        <f t="shared" si="11"/>
        <v>2.9999999999999996</v>
      </c>
    </row>
    <row r="226" spans="1:14" s="18" customFormat="1" ht="15.75" thickBot="1">
      <c r="A226" s="105" t="s">
        <v>110</v>
      </c>
      <c r="B226" s="106">
        <v>2</v>
      </c>
      <c r="C226" s="106" t="s">
        <v>13</v>
      </c>
      <c r="D226" s="111" t="s">
        <v>40</v>
      </c>
      <c r="E226" s="111"/>
      <c r="F226" s="308">
        <f>'Breakdown -Count'!F223/'Breakdown -Count'!K223</f>
        <v>0</v>
      </c>
      <c r="G226" s="308">
        <f>'Breakdown -Count'!G223/'Breakdown -Count'!K223</f>
        <v>0.5</v>
      </c>
      <c r="H226" s="308">
        <f>'Breakdown -Count'!H223/'Breakdown -Count'!K223</f>
        <v>0.16666666666666666</v>
      </c>
      <c r="I226" s="308">
        <f>'Breakdown -Count'!I223/'Breakdown -Count'!K223</f>
        <v>0.33333333333333331</v>
      </c>
      <c r="J226" s="308">
        <f>'Breakdown -Count'!J223/'Breakdown -Count'!K223</f>
        <v>0</v>
      </c>
      <c r="K226" s="108">
        <f t="shared" si="9"/>
        <v>1</v>
      </c>
      <c r="L226" s="108">
        <v>10</v>
      </c>
      <c r="M226" s="109">
        <f t="shared" si="10"/>
        <v>0.1</v>
      </c>
      <c r="N226" s="254">
        <f t="shared" si="11"/>
        <v>3.1666666666666665</v>
      </c>
    </row>
    <row r="227" spans="1:14" s="18" customFormat="1" ht="15.75" thickBot="1">
      <c r="A227" s="105" t="s">
        <v>110</v>
      </c>
      <c r="B227" s="106">
        <v>2</v>
      </c>
      <c r="C227" s="106" t="s">
        <v>15</v>
      </c>
      <c r="D227" s="110" t="s">
        <v>41</v>
      </c>
      <c r="E227" s="110"/>
      <c r="F227" s="308">
        <f>'Breakdown -Count'!F224/'Breakdown -Count'!K224</f>
        <v>0</v>
      </c>
      <c r="G227" s="308">
        <f>'Breakdown -Count'!G224/'Breakdown -Count'!K224</f>
        <v>0.33333333333333331</v>
      </c>
      <c r="H227" s="308">
        <f>'Breakdown -Count'!H224/'Breakdown -Count'!K224</f>
        <v>0.5</v>
      </c>
      <c r="I227" s="308">
        <f>'Breakdown -Count'!I224/'Breakdown -Count'!K224</f>
        <v>0.16666666666666666</v>
      </c>
      <c r="J227" s="308">
        <f>'Breakdown -Count'!J224/'Breakdown -Count'!K224</f>
        <v>0</v>
      </c>
      <c r="K227" s="108">
        <f t="shared" si="9"/>
        <v>0.99999999999999989</v>
      </c>
      <c r="L227" s="108">
        <v>10</v>
      </c>
      <c r="M227" s="109">
        <f t="shared" si="10"/>
        <v>9.9999999999999992E-2</v>
      </c>
      <c r="N227" s="254">
        <f t="shared" si="11"/>
        <v>3.166666666666667</v>
      </c>
    </row>
    <row r="228" spans="1:14" s="18" customFormat="1" ht="15.75" thickBot="1">
      <c r="A228" s="105" t="s">
        <v>110</v>
      </c>
      <c r="B228" s="106">
        <v>2</v>
      </c>
      <c r="C228" s="106" t="s">
        <v>16</v>
      </c>
      <c r="D228" s="111" t="s">
        <v>43</v>
      </c>
      <c r="E228" s="110"/>
      <c r="F228" s="308">
        <f>'Breakdown -Count'!F225/'Breakdown -Count'!K225</f>
        <v>0</v>
      </c>
      <c r="G228" s="308">
        <f>'Breakdown -Count'!G225/'Breakdown -Count'!K225</f>
        <v>0</v>
      </c>
      <c r="H228" s="308">
        <f>'Breakdown -Count'!H225/'Breakdown -Count'!K225</f>
        <v>0.66666666666666663</v>
      </c>
      <c r="I228" s="308">
        <f>'Breakdown -Count'!I225/'Breakdown -Count'!K225</f>
        <v>0.33333333333333331</v>
      </c>
      <c r="J228" s="308">
        <f>'Breakdown -Count'!J225/'Breakdown -Count'!K225</f>
        <v>0</v>
      </c>
      <c r="K228" s="108">
        <f t="shared" si="9"/>
        <v>1</v>
      </c>
      <c r="L228" s="108">
        <v>10</v>
      </c>
      <c r="M228" s="109">
        <f t="shared" si="10"/>
        <v>0.1</v>
      </c>
      <c r="N228" s="254">
        <f t="shared" si="11"/>
        <v>2.6666666666666665</v>
      </c>
    </row>
    <row r="229" spans="1:14" s="4" customFormat="1" ht="15.75" thickBot="1">
      <c r="A229" s="105" t="s">
        <v>110</v>
      </c>
      <c r="B229" s="78">
        <v>2</v>
      </c>
      <c r="C229" s="78" t="s">
        <v>17</v>
      </c>
      <c r="D229" s="40" t="s">
        <v>45</v>
      </c>
      <c r="E229" s="40"/>
      <c r="F229" s="308">
        <f>'Breakdown -Count'!F226/'Breakdown -Count'!K226</f>
        <v>0.33333333333333331</v>
      </c>
      <c r="G229" s="308">
        <f>'Breakdown -Count'!G226/'Breakdown -Count'!K226</f>
        <v>0</v>
      </c>
      <c r="H229" s="308">
        <f>'Breakdown -Count'!H226/'Breakdown -Count'!K226</f>
        <v>0.5</v>
      </c>
      <c r="I229" s="308">
        <f>'Breakdown -Count'!I226/'Breakdown -Count'!K226</f>
        <v>0</v>
      </c>
      <c r="J229" s="308">
        <f>'Breakdown -Count'!J226/'Breakdown -Count'!K226</f>
        <v>0.16666666666666666</v>
      </c>
      <c r="K229" s="66">
        <f t="shared" si="9"/>
        <v>0.99999999999999989</v>
      </c>
      <c r="L229" s="66">
        <v>10</v>
      </c>
      <c r="M229" s="67">
        <f t="shared" si="10"/>
        <v>9.9999999999999992E-2</v>
      </c>
      <c r="N229" s="254">
        <f t="shared" si="11"/>
        <v>3.3333333333333335</v>
      </c>
    </row>
    <row r="230" spans="1:14" s="4" customFormat="1" ht="15.75" thickBot="1">
      <c r="A230" s="323" t="s">
        <v>110</v>
      </c>
      <c r="B230" s="72">
        <v>2</v>
      </c>
      <c r="C230" s="72" t="s">
        <v>18</v>
      </c>
      <c r="D230" s="73" t="s">
        <v>46</v>
      </c>
      <c r="E230" s="73"/>
      <c r="F230" s="311">
        <f>'Breakdown -Count'!F227/'Breakdown -Count'!K227</f>
        <v>0.33333333333333331</v>
      </c>
      <c r="G230" s="311">
        <f>'Breakdown -Count'!G227/'Breakdown -Count'!K227</f>
        <v>0</v>
      </c>
      <c r="H230" s="311">
        <f>'Breakdown -Count'!H227/'Breakdown -Count'!K227</f>
        <v>0.5</v>
      </c>
      <c r="I230" s="311">
        <f>'Breakdown -Count'!I227/'Breakdown -Count'!K227</f>
        <v>0</v>
      </c>
      <c r="J230" s="311">
        <f>'Breakdown -Count'!J227/'Breakdown -Count'!K227</f>
        <v>0.16666666666666666</v>
      </c>
      <c r="K230" s="75">
        <f t="shared" si="9"/>
        <v>0.99999999999999989</v>
      </c>
      <c r="L230" s="75">
        <v>10</v>
      </c>
      <c r="M230" s="76">
        <f t="shared" si="10"/>
        <v>9.9999999999999992E-2</v>
      </c>
      <c r="N230" s="254">
        <f t="shared" si="11"/>
        <v>3.3333333333333335</v>
      </c>
    </row>
    <row r="231" spans="1:14" s="18" customFormat="1" ht="18" thickBot="1">
      <c r="A231" s="112" t="s">
        <v>111</v>
      </c>
      <c r="B231" s="113">
        <v>3</v>
      </c>
      <c r="C231" s="113" t="s">
        <v>0</v>
      </c>
      <c r="D231" s="114" t="s">
        <v>32</v>
      </c>
      <c r="E231" s="114" t="s">
        <v>42</v>
      </c>
      <c r="F231" s="310">
        <f>'Breakdown -Count'!F228/'Breakdown -Count'!K228</f>
        <v>0.16666666666666666</v>
      </c>
      <c r="G231" s="310">
        <f>'Breakdown -Count'!G228/'Breakdown -Count'!K228</f>
        <v>0.16666666666666666</v>
      </c>
      <c r="H231" s="310">
        <f>'Breakdown -Count'!H228/'Breakdown -Count'!K228</f>
        <v>0.5</v>
      </c>
      <c r="I231" s="310">
        <f>'Breakdown -Count'!I228/'Breakdown -Count'!K228</f>
        <v>0.16666666666666666</v>
      </c>
      <c r="J231" s="310">
        <f>'Breakdown -Count'!J228/'Breakdown -Count'!K228</f>
        <v>0</v>
      </c>
      <c r="K231" s="115">
        <f t="shared" si="9"/>
        <v>0.99999999999999989</v>
      </c>
      <c r="L231" s="115">
        <v>18</v>
      </c>
      <c r="M231" s="116">
        <f t="shared" si="10"/>
        <v>5.5555555555555552E-2</v>
      </c>
      <c r="N231" s="254">
        <f t="shared" si="11"/>
        <v>3.3333333333333339</v>
      </c>
    </row>
    <row r="232" spans="1:14" s="18" customFormat="1" ht="18" thickBot="1">
      <c r="A232" s="105" t="s">
        <v>111</v>
      </c>
      <c r="B232" s="106">
        <v>3</v>
      </c>
      <c r="C232" s="106" t="s">
        <v>1</v>
      </c>
      <c r="D232" s="107" t="s">
        <v>34</v>
      </c>
      <c r="E232" s="107"/>
      <c r="F232" s="308">
        <f>'Breakdown -Count'!F229/'Breakdown -Count'!K229</f>
        <v>0.22222222222222221</v>
      </c>
      <c r="G232" s="308">
        <f>'Breakdown -Count'!G229/'Breakdown -Count'!K229</f>
        <v>0.66666666666666663</v>
      </c>
      <c r="H232" s="308">
        <f>'Breakdown -Count'!H229/'Breakdown -Count'!K229</f>
        <v>0.1111111111111111</v>
      </c>
      <c r="I232" s="308">
        <f>'Breakdown -Count'!I229/'Breakdown -Count'!K229</f>
        <v>0</v>
      </c>
      <c r="J232" s="308">
        <f>'Breakdown -Count'!J229/'Breakdown -Count'!K229</f>
        <v>0</v>
      </c>
      <c r="K232" s="108">
        <f t="shared" si="9"/>
        <v>1</v>
      </c>
      <c r="L232" s="108">
        <v>18</v>
      </c>
      <c r="M232" s="109">
        <f t="shared" si="10"/>
        <v>5.5555555555555552E-2</v>
      </c>
      <c r="N232" s="254">
        <f t="shared" si="11"/>
        <v>4.1111111111111107</v>
      </c>
    </row>
    <row r="233" spans="1:14" s="18" customFormat="1" ht="18" thickBot="1">
      <c r="A233" s="105" t="s">
        <v>111</v>
      </c>
      <c r="B233" s="106">
        <v>3</v>
      </c>
      <c r="C233" s="106" t="s">
        <v>6</v>
      </c>
      <c r="D233" s="107" t="s">
        <v>33</v>
      </c>
      <c r="E233" s="107"/>
      <c r="F233" s="308">
        <f>'Breakdown -Count'!F230/'Breakdown -Count'!K230</f>
        <v>0.33333333333333331</v>
      </c>
      <c r="G233" s="308">
        <f>'Breakdown -Count'!G230/'Breakdown -Count'!K230</f>
        <v>0.66666666666666663</v>
      </c>
      <c r="H233" s="308">
        <f>'Breakdown -Count'!H230/'Breakdown -Count'!K230</f>
        <v>0</v>
      </c>
      <c r="I233" s="308">
        <f>'Breakdown -Count'!I230/'Breakdown -Count'!K230</f>
        <v>0</v>
      </c>
      <c r="J233" s="308">
        <f>'Breakdown -Count'!J230/'Breakdown -Count'!K230</f>
        <v>0</v>
      </c>
      <c r="K233" s="108">
        <f t="shared" si="9"/>
        <v>1</v>
      </c>
      <c r="L233" s="108">
        <v>18</v>
      </c>
      <c r="M233" s="109">
        <f t="shared" si="10"/>
        <v>5.5555555555555552E-2</v>
      </c>
      <c r="N233" s="254">
        <f t="shared" si="11"/>
        <v>4.333333333333333</v>
      </c>
    </row>
    <row r="234" spans="1:14" s="18" customFormat="1" ht="15.75" thickBot="1">
      <c r="A234" s="105" t="s">
        <v>111</v>
      </c>
      <c r="B234" s="106">
        <v>3</v>
      </c>
      <c r="C234" s="106" t="s">
        <v>7</v>
      </c>
      <c r="D234" s="110" t="s">
        <v>35</v>
      </c>
      <c r="E234" s="110"/>
      <c r="F234" s="308">
        <f>'Breakdown -Count'!F231/'Breakdown -Count'!K231</f>
        <v>0.1111111111111111</v>
      </c>
      <c r="G234" s="308">
        <f>'Breakdown -Count'!G231/'Breakdown -Count'!K231</f>
        <v>0.33333333333333331</v>
      </c>
      <c r="H234" s="308">
        <f>'Breakdown -Count'!H231/'Breakdown -Count'!K231</f>
        <v>0.22222222222222221</v>
      </c>
      <c r="I234" s="308">
        <f>'Breakdown -Count'!I231/'Breakdown -Count'!K231</f>
        <v>0.33333333333333331</v>
      </c>
      <c r="J234" s="308">
        <f>'Breakdown -Count'!J231/'Breakdown -Count'!K231</f>
        <v>0</v>
      </c>
      <c r="K234" s="108">
        <f t="shared" si="9"/>
        <v>1</v>
      </c>
      <c r="L234" s="108">
        <v>18</v>
      </c>
      <c r="M234" s="109">
        <f t="shared" si="10"/>
        <v>5.5555555555555552E-2</v>
      </c>
      <c r="N234" s="254">
        <f t="shared" si="11"/>
        <v>3.2222222222222219</v>
      </c>
    </row>
    <row r="235" spans="1:14" s="18" customFormat="1" ht="15.75" thickBot="1">
      <c r="A235" s="105" t="s">
        <v>111</v>
      </c>
      <c r="B235" s="106">
        <v>3</v>
      </c>
      <c r="C235" s="106" t="s">
        <v>8</v>
      </c>
      <c r="D235" s="111" t="s">
        <v>36</v>
      </c>
      <c r="E235" s="111"/>
      <c r="F235" s="308">
        <f>'Breakdown -Count'!F232/'Breakdown -Count'!K232</f>
        <v>0.5</v>
      </c>
      <c r="G235" s="308">
        <f>'Breakdown -Count'!G232/'Breakdown -Count'!K232</f>
        <v>0.16666666666666666</v>
      </c>
      <c r="H235" s="308">
        <f>'Breakdown -Count'!H232/'Breakdown -Count'!K232</f>
        <v>0.33333333333333331</v>
      </c>
      <c r="I235" s="308">
        <f>'Breakdown -Count'!I232/'Breakdown -Count'!K232</f>
        <v>0</v>
      </c>
      <c r="J235" s="308">
        <f>'Breakdown -Count'!J232/'Breakdown -Count'!K232</f>
        <v>0</v>
      </c>
      <c r="K235" s="108">
        <f t="shared" si="9"/>
        <v>1</v>
      </c>
      <c r="L235" s="108">
        <v>18</v>
      </c>
      <c r="M235" s="109">
        <f t="shared" si="10"/>
        <v>5.5555555555555552E-2</v>
      </c>
      <c r="N235" s="254">
        <f t="shared" si="11"/>
        <v>4.1666666666666661</v>
      </c>
    </row>
    <row r="236" spans="1:14" s="18" customFormat="1" ht="30.75" thickBot="1">
      <c r="A236" s="105" t="s">
        <v>111</v>
      </c>
      <c r="B236" s="106">
        <v>3</v>
      </c>
      <c r="C236" s="106" t="s">
        <v>9</v>
      </c>
      <c r="D236" s="111" t="s">
        <v>44</v>
      </c>
      <c r="E236" s="111"/>
      <c r="F236" s="308">
        <f>'Breakdown -Count'!F233/'Breakdown -Count'!K233</f>
        <v>0.22222222222222221</v>
      </c>
      <c r="G236" s="308">
        <f>'Breakdown -Count'!G233/'Breakdown -Count'!K233</f>
        <v>0.77777777777777779</v>
      </c>
      <c r="H236" s="308">
        <f>'Breakdown -Count'!H233/'Breakdown -Count'!K233</f>
        <v>0</v>
      </c>
      <c r="I236" s="308">
        <f>'Breakdown -Count'!I233/'Breakdown -Count'!K233</f>
        <v>0</v>
      </c>
      <c r="J236" s="308">
        <f>'Breakdown -Count'!J233/'Breakdown -Count'!K233</f>
        <v>0</v>
      </c>
      <c r="K236" s="108">
        <f t="shared" si="9"/>
        <v>1</v>
      </c>
      <c r="L236" s="108">
        <v>18</v>
      </c>
      <c r="M236" s="109">
        <f t="shared" si="10"/>
        <v>5.5555555555555552E-2</v>
      </c>
      <c r="N236" s="254">
        <f t="shared" si="11"/>
        <v>4.2222222222222223</v>
      </c>
    </row>
    <row r="237" spans="1:14" s="18" customFormat="1" ht="30.75" thickBot="1">
      <c r="A237" s="105" t="s">
        <v>111</v>
      </c>
      <c r="B237" s="106">
        <v>3</v>
      </c>
      <c r="C237" s="106" t="s">
        <v>10</v>
      </c>
      <c r="D237" s="111" t="s">
        <v>37</v>
      </c>
      <c r="E237" s="111"/>
      <c r="F237" s="308">
        <f>'Breakdown -Count'!F234/'Breakdown -Count'!K234</f>
        <v>0.33333333333333331</v>
      </c>
      <c r="G237" s="308">
        <f>'Breakdown -Count'!G234/'Breakdown -Count'!K234</f>
        <v>0.66666666666666663</v>
      </c>
      <c r="H237" s="308">
        <f>'Breakdown -Count'!H234/'Breakdown -Count'!K234</f>
        <v>0</v>
      </c>
      <c r="I237" s="308">
        <f>'Breakdown -Count'!I234/'Breakdown -Count'!K234</f>
        <v>0</v>
      </c>
      <c r="J237" s="308">
        <f>'Breakdown -Count'!J234/'Breakdown -Count'!K234</f>
        <v>0</v>
      </c>
      <c r="K237" s="108">
        <f t="shared" si="9"/>
        <v>1</v>
      </c>
      <c r="L237" s="108">
        <v>18</v>
      </c>
      <c r="M237" s="109">
        <f t="shared" si="10"/>
        <v>5.5555555555555552E-2</v>
      </c>
      <c r="N237" s="254">
        <f t="shared" si="11"/>
        <v>4.333333333333333</v>
      </c>
    </row>
    <row r="238" spans="1:14" s="18" customFormat="1" ht="15.75" thickBot="1">
      <c r="A238" s="105" t="s">
        <v>111</v>
      </c>
      <c r="B238" s="106">
        <v>3</v>
      </c>
      <c r="C238" s="106" t="s">
        <v>11</v>
      </c>
      <c r="D238" s="110" t="s">
        <v>39</v>
      </c>
      <c r="E238" s="110"/>
      <c r="F238" s="308">
        <f>'Breakdown -Count'!F235/'Breakdown -Count'!K235</f>
        <v>0.22222222222222221</v>
      </c>
      <c r="G238" s="308">
        <f>'Breakdown -Count'!G235/'Breakdown -Count'!K235</f>
        <v>0.66666666666666663</v>
      </c>
      <c r="H238" s="308">
        <f>'Breakdown -Count'!H235/'Breakdown -Count'!K235</f>
        <v>0.1111111111111111</v>
      </c>
      <c r="I238" s="308">
        <f>'Breakdown -Count'!I235/'Breakdown -Count'!K235</f>
        <v>0</v>
      </c>
      <c r="J238" s="308">
        <f>'Breakdown -Count'!J235/'Breakdown -Count'!K235</f>
        <v>0</v>
      </c>
      <c r="K238" s="108">
        <f t="shared" si="9"/>
        <v>1</v>
      </c>
      <c r="L238" s="108">
        <v>18</v>
      </c>
      <c r="M238" s="109">
        <f t="shared" si="10"/>
        <v>5.5555555555555552E-2</v>
      </c>
      <c r="N238" s="254">
        <f t="shared" si="11"/>
        <v>4.1111111111111107</v>
      </c>
    </row>
    <row r="239" spans="1:14" s="18" customFormat="1" ht="15.75" thickBot="1">
      <c r="A239" s="105" t="s">
        <v>111</v>
      </c>
      <c r="B239" s="106">
        <v>3</v>
      </c>
      <c r="C239" s="106" t="s">
        <v>12</v>
      </c>
      <c r="D239" s="110" t="s">
        <v>38</v>
      </c>
      <c r="E239" s="110"/>
      <c r="F239" s="308">
        <f>'Breakdown -Count'!F236/'Breakdown -Count'!K236</f>
        <v>0.33333333333333331</v>
      </c>
      <c r="G239" s="308">
        <f>'Breakdown -Count'!G236/'Breakdown -Count'!K236</f>
        <v>0.55555555555555558</v>
      </c>
      <c r="H239" s="308">
        <f>'Breakdown -Count'!H236/'Breakdown -Count'!K236</f>
        <v>0</v>
      </c>
      <c r="I239" s="308">
        <f>'Breakdown -Count'!I236/'Breakdown -Count'!K236</f>
        <v>0</v>
      </c>
      <c r="J239" s="308">
        <f>'Breakdown -Count'!J236/'Breakdown -Count'!K236</f>
        <v>0.1111111111111111</v>
      </c>
      <c r="K239" s="108">
        <f t="shared" si="9"/>
        <v>1</v>
      </c>
      <c r="L239" s="108">
        <v>18</v>
      </c>
      <c r="M239" s="109">
        <f t="shared" si="10"/>
        <v>5.5555555555555552E-2</v>
      </c>
      <c r="N239" s="254">
        <f t="shared" si="11"/>
        <v>4</v>
      </c>
    </row>
    <row r="240" spans="1:14" s="18" customFormat="1" ht="15.75" thickBot="1">
      <c r="A240" s="105" t="s">
        <v>111</v>
      </c>
      <c r="B240" s="106">
        <v>3</v>
      </c>
      <c r="C240" s="106" t="s">
        <v>13</v>
      </c>
      <c r="D240" s="111" t="s">
        <v>40</v>
      </c>
      <c r="E240" s="111"/>
      <c r="F240" s="308">
        <f>'Breakdown -Count'!F237/'Breakdown -Count'!K237</f>
        <v>0.25</v>
      </c>
      <c r="G240" s="308">
        <f>'Breakdown -Count'!G237/'Breakdown -Count'!K237</f>
        <v>0.5</v>
      </c>
      <c r="H240" s="308">
        <f>'Breakdown -Count'!H237/'Breakdown -Count'!K237</f>
        <v>0.125</v>
      </c>
      <c r="I240" s="308">
        <f>'Breakdown -Count'!I237/'Breakdown -Count'!K237</f>
        <v>0</v>
      </c>
      <c r="J240" s="308">
        <f>'Breakdown -Count'!J237/'Breakdown -Count'!K237</f>
        <v>0.125</v>
      </c>
      <c r="K240" s="108">
        <f t="shared" si="9"/>
        <v>1</v>
      </c>
      <c r="L240" s="108">
        <v>18</v>
      </c>
      <c r="M240" s="109">
        <f t="shared" si="10"/>
        <v>5.5555555555555552E-2</v>
      </c>
      <c r="N240" s="254">
        <f t="shared" si="11"/>
        <v>3.75</v>
      </c>
    </row>
    <row r="241" spans="1:14" s="18" customFormat="1" ht="15.75" thickBot="1">
      <c r="A241" s="105" t="s">
        <v>111</v>
      </c>
      <c r="B241" s="106">
        <v>3</v>
      </c>
      <c r="C241" s="106" t="s">
        <v>15</v>
      </c>
      <c r="D241" s="110" t="s">
        <v>41</v>
      </c>
      <c r="E241" s="110"/>
      <c r="F241" s="308">
        <f>'Breakdown -Count'!F238/'Breakdown -Count'!K238</f>
        <v>0.1111111111111111</v>
      </c>
      <c r="G241" s="308">
        <f>'Breakdown -Count'!G238/'Breakdown -Count'!K238</f>
        <v>0.33333333333333331</v>
      </c>
      <c r="H241" s="308">
        <f>'Breakdown -Count'!H238/'Breakdown -Count'!K238</f>
        <v>0.55555555555555558</v>
      </c>
      <c r="I241" s="308">
        <f>'Breakdown -Count'!I238/'Breakdown -Count'!K238</f>
        <v>0</v>
      </c>
      <c r="J241" s="308">
        <f>'Breakdown -Count'!J238/'Breakdown -Count'!K238</f>
        <v>0</v>
      </c>
      <c r="K241" s="108">
        <f t="shared" si="9"/>
        <v>1</v>
      </c>
      <c r="L241" s="108">
        <v>18</v>
      </c>
      <c r="M241" s="109">
        <f t="shared" si="10"/>
        <v>5.5555555555555552E-2</v>
      </c>
      <c r="N241" s="254">
        <f t="shared" si="11"/>
        <v>3.5555555555555554</v>
      </c>
    </row>
    <row r="242" spans="1:14" s="18" customFormat="1" ht="15.75" thickBot="1">
      <c r="A242" s="105" t="s">
        <v>111</v>
      </c>
      <c r="B242" s="106">
        <v>3</v>
      </c>
      <c r="C242" s="106" t="s">
        <v>16</v>
      </c>
      <c r="D242" s="111" t="s">
        <v>43</v>
      </c>
      <c r="E242" s="110"/>
      <c r="F242" s="308">
        <f>'Breakdown -Count'!F239/'Breakdown -Count'!K239</f>
        <v>0.25</v>
      </c>
      <c r="G242" s="308">
        <f>'Breakdown -Count'!G239/'Breakdown -Count'!K239</f>
        <v>0.5</v>
      </c>
      <c r="H242" s="308">
        <f>'Breakdown -Count'!H239/'Breakdown -Count'!K239</f>
        <v>0.25</v>
      </c>
      <c r="I242" s="308">
        <f>'Breakdown -Count'!I239/'Breakdown -Count'!K239</f>
        <v>0</v>
      </c>
      <c r="J242" s="308">
        <f>'Breakdown -Count'!J239/'Breakdown -Count'!K239</f>
        <v>0</v>
      </c>
      <c r="K242" s="108">
        <f t="shared" si="9"/>
        <v>1</v>
      </c>
      <c r="L242" s="108">
        <v>18</v>
      </c>
      <c r="M242" s="109">
        <f t="shared" si="10"/>
        <v>5.5555555555555552E-2</v>
      </c>
      <c r="N242" s="254">
        <f t="shared" si="11"/>
        <v>4</v>
      </c>
    </row>
    <row r="243" spans="1:14" s="4" customFormat="1" ht="15.75" thickBot="1">
      <c r="A243" s="105" t="s">
        <v>111</v>
      </c>
      <c r="B243" s="78">
        <v>3</v>
      </c>
      <c r="C243" s="78" t="s">
        <v>17</v>
      </c>
      <c r="D243" s="40" t="s">
        <v>45</v>
      </c>
      <c r="E243" s="40"/>
      <c r="F243" s="308">
        <f>'Breakdown -Count'!F240/'Breakdown -Count'!K240</f>
        <v>0.5</v>
      </c>
      <c r="G243" s="308">
        <f>'Breakdown -Count'!G240/'Breakdown -Count'!K240</f>
        <v>0.375</v>
      </c>
      <c r="H243" s="308">
        <f>'Breakdown -Count'!H240/'Breakdown -Count'!K240</f>
        <v>0</v>
      </c>
      <c r="I243" s="308">
        <f>'Breakdown -Count'!I240/'Breakdown -Count'!K240</f>
        <v>0.125</v>
      </c>
      <c r="J243" s="308">
        <f>'Breakdown -Count'!J240/'Breakdown -Count'!K240</f>
        <v>0</v>
      </c>
      <c r="K243" s="66">
        <f t="shared" si="9"/>
        <v>1</v>
      </c>
      <c r="L243" s="66">
        <v>18</v>
      </c>
      <c r="M243" s="67">
        <f t="shared" si="10"/>
        <v>5.5555555555555552E-2</v>
      </c>
      <c r="N243" s="254">
        <f t="shared" si="11"/>
        <v>4.25</v>
      </c>
    </row>
    <row r="244" spans="1:14" s="4" customFormat="1" ht="15.75" thickBot="1">
      <c r="A244" s="90" t="s">
        <v>111</v>
      </c>
      <c r="B244" s="91">
        <v>3</v>
      </c>
      <c r="C244" s="91" t="s">
        <v>18</v>
      </c>
      <c r="D244" s="92" t="s">
        <v>46</v>
      </c>
      <c r="E244" s="92"/>
      <c r="F244" s="311">
        <f>'Breakdown -Count'!F241/'Breakdown -Count'!K241</f>
        <v>0.33333333333333331</v>
      </c>
      <c r="G244" s="311">
        <f>'Breakdown -Count'!G241/'Breakdown -Count'!K241</f>
        <v>0</v>
      </c>
      <c r="H244" s="311">
        <f>'Breakdown -Count'!H241/'Breakdown -Count'!K241</f>
        <v>0.55555555555555558</v>
      </c>
      <c r="I244" s="311">
        <f>'Breakdown -Count'!I241/'Breakdown -Count'!K241</f>
        <v>0.1111111111111111</v>
      </c>
      <c r="J244" s="311">
        <f>'Breakdown -Count'!J241/'Breakdown -Count'!K241</f>
        <v>0</v>
      </c>
      <c r="K244" s="94">
        <f t="shared" si="9"/>
        <v>1</v>
      </c>
      <c r="L244" s="94">
        <v>18</v>
      </c>
      <c r="M244" s="95">
        <f t="shared" si="10"/>
        <v>5.5555555555555552E-2</v>
      </c>
      <c r="N244" s="254">
        <f t="shared" si="11"/>
        <v>3.5555555555555554</v>
      </c>
    </row>
    <row r="245" spans="1:14" s="18" customFormat="1" ht="18" thickBot="1">
      <c r="A245" s="99" t="s">
        <v>112</v>
      </c>
      <c r="B245" s="100">
        <v>4</v>
      </c>
      <c r="C245" s="100" t="s">
        <v>0</v>
      </c>
      <c r="D245" s="101" t="s">
        <v>32</v>
      </c>
      <c r="E245" s="101" t="s">
        <v>42</v>
      </c>
      <c r="F245" s="310">
        <f>'Breakdown -Count'!F242/'Breakdown -Count'!K242</f>
        <v>0</v>
      </c>
      <c r="G245" s="310">
        <f>'Breakdown -Count'!G242/'Breakdown -Count'!K242</f>
        <v>0</v>
      </c>
      <c r="H245" s="310">
        <f>'Breakdown -Count'!H242/'Breakdown -Count'!K242</f>
        <v>0.5</v>
      </c>
      <c r="I245" s="310">
        <f>'Breakdown -Count'!I242/'Breakdown -Count'!K242</f>
        <v>0.5</v>
      </c>
      <c r="J245" s="310">
        <f>'Breakdown -Count'!J242/'Breakdown -Count'!K242</f>
        <v>0</v>
      </c>
      <c r="K245" s="103">
        <f t="shared" si="9"/>
        <v>1</v>
      </c>
      <c r="L245" s="103">
        <v>9</v>
      </c>
      <c r="M245" s="104">
        <f t="shared" si="10"/>
        <v>0.1111111111111111</v>
      </c>
      <c r="N245" s="254">
        <f t="shared" si="11"/>
        <v>2.5</v>
      </c>
    </row>
    <row r="246" spans="1:14" s="18" customFormat="1" ht="18" thickBot="1">
      <c r="A246" s="105" t="s">
        <v>112</v>
      </c>
      <c r="B246" s="106">
        <v>4</v>
      </c>
      <c r="C246" s="106" t="s">
        <v>1</v>
      </c>
      <c r="D246" s="107" t="s">
        <v>34</v>
      </c>
      <c r="E246" s="107"/>
      <c r="F246" s="308">
        <f>'Breakdown -Count'!F243/'Breakdown -Count'!K243</f>
        <v>0</v>
      </c>
      <c r="G246" s="308">
        <f>'Breakdown -Count'!G243/'Breakdown -Count'!K243</f>
        <v>0.33333333333333331</v>
      </c>
      <c r="H246" s="308">
        <f>'Breakdown -Count'!H243/'Breakdown -Count'!K243</f>
        <v>0.66666666666666663</v>
      </c>
      <c r="I246" s="308">
        <f>'Breakdown -Count'!I243/'Breakdown -Count'!K243</f>
        <v>0</v>
      </c>
      <c r="J246" s="308">
        <f>'Breakdown -Count'!J243/'Breakdown -Count'!K243</f>
        <v>0</v>
      </c>
      <c r="K246" s="108">
        <f t="shared" si="9"/>
        <v>1</v>
      </c>
      <c r="L246" s="108">
        <v>9</v>
      </c>
      <c r="M246" s="109">
        <f t="shared" si="10"/>
        <v>0.1111111111111111</v>
      </c>
      <c r="N246" s="254">
        <f t="shared" si="11"/>
        <v>3.333333333333333</v>
      </c>
    </row>
    <row r="247" spans="1:14" s="18" customFormat="1" ht="18" thickBot="1">
      <c r="A247" s="105" t="s">
        <v>112</v>
      </c>
      <c r="B247" s="106">
        <v>4</v>
      </c>
      <c r="C247" s="106" t="s">
        <v>6</v>
      </c>
      <c r="D247" s="107" t="s">
        <v>33</v>
      </c>
      <c r="E247" s="107"/>
      <c r="F247" s="308">
        <f>'Breakdown -Count'!F244/'Breakdown -Count'!K244</f>
        <v>0</v>
      </c>
      <c r="G247" s="308">
        <f>'Breakdown -Count'!G244/'Breakdown -Count'!K244</f>
        <v>0.66666666666666663</v>
      </c>
      <c r="H247" s="308">
        <f>'Breakdown -Count'!H244/'Breakdown -Count'!K244</f>
        <v>0.33333333333333331</v>
      </c>
      <c r="I247" s="308">
        <f>'Breakdown -Count'!I244/'Breakdown -Count'!K244</f>
        <v>0</v>
      </c>
      <c r="J247" s="308">
        <f>'Breakdown -Count'!J244/'Breakdown -Count'!K244</f>
        <v>0</v>
      </c>
      <c r="K247" s="108">
        <f t="shared" si="9"/>
        <v>1</v>
      </c>
      <c r="L247" s="108">
        <v>9</v>
      </c>
      <c r="M247" s="109">
        <f t="shared" si="10"/>
        <v>0.1111111111111111</v>
      </c>
      <c r="N247" s="254">
        <f t="shared" si="11"/>
        <v>3.6666666666666665</v>
      </c>
    </row>
    <row r="248" spans="1:14" s="18" customFormat="1" ht="15.75" thickBot="1">
      <c r="A248" s="105" t="s">
        <v>112</v>
      </c>
      <c r="B248" s="106">
        <v>4</v>
      </c>
      <c r="C248" s="106" t="s">
        <v>7</v>
      </c>
      <c r="D248" s="110" t="s">
        <v>35</v>
      </c>
      <c r="E248" s="110"/>
      <c r="F248" s="308">
        <f>'Breakdown -Count'!F245/'Breakdown -Count'!K245</f>
        <v>0</v>
      </c>
      <c r="G248" s="308">
        <f>'Breakdown -Count'!G245/'Breakdown -Count'!K245</f>
        <v>0.5</v>
      </c>
      <c r="H248" s="308">
        <f>'Breakdown -Count'!H245/'Breakdown -Count'!K245</f>
        <v>0.5</v>
      </c>
      <c r="I248" s="308">
        <f>'Breakdown -Count'!I245/'Breakdown -Count'!K245</f>
        <v>0</v>
      </c>
      <c r="J248" s="308">
        <f>'Breakdown -Count'!J245/'Breakdown -Count'!K245</f>
        <v>0</v>
      </c>
      <c r="K248" s="108">
        <f t="shared" si="9"/>
        <v>1</v>
      </c>
      <c r="L248" s="108">
        <v>9</v>
      </c>
      <c r="M248" s="109">
        <f t="shared" si="10"/>
        <v>0.1111111111111111</v>
      </c>
      <c r="N248" s="254">
        <f t="shared" si="11"/>
        <v>3.5</v>
      </c>
    </row>
    <row r="249" spans="1:14" s="18" customFormat="1" ht="15.75" thickBot="1">
      <c r="A249" s="105" t="s">
        <v>112</v>
      </c>
      <c r="B249" s="106">
        <v>4</v>
      </c>
      <c r="C249" s="106" t="s">
        <v>8</v>
      </c>
      <c r="D249" s="111" t="s">
        <v>36</v>
      </c>
      <c r="E249" s="111"/>
      <c r="F249" s="308">
        <f>'Breakdown -Count'!F246/'Breakdown -Count'!K246</f>
        <v>0</v>
      </c>
      <c r="G249" s="308">
        <f>'Breakdown -Count'!G246/'Breakdown -Count'!K246</f>
        <v>0</v>
      </c>
      <c r="H249" s="308">
        <f>'Breakdown -Count'!H246/'Breakdown -Count'!K246</f>
        <v>1</v>
      </c>
      <c r="I249" s="308">
        <f>'Breakdown -Count'!I246/'Breakdown -Count'!K246</f>
        <v>0</v>
      </c>
      <c r="J249" s="308">
        <f>'Breakdown -Count'!J246/'Breakdown -Count'!K246</f>
        <v>0</v>
      </c>
      <c r="K249" s="108">
        <f t="shared" si="9"/>
        <v>1</v>
      </c>
      <c r="L249" s="108">
        <v>9</v>
      </c>
      <c r="M249" s="109">
        <f t="shared" si="10"/>
        <v>0.1111111111111111</v>
      </c>
      <c r="N249" s="254">
        <f t="shared" si="11"/>
        <v>3</v>
      </c>
    </row>
    <row r="250" spans="1:14" s="18" customFormat="1" ht="30.75" thickBot="1">
      <c r="A250" s="105" t="s">
        <v>112</v>
      </c>
      <c r="B250" s="106">
        <v>4</v>
      </c>
      <c r="C250" s="106" t="s">
        <v>9</v>
      </c>
      <c r="D250" s="111" t="s">
        <v>44</v>
      </c>
      <c r="E250" s="111"/>
      <c r="F250" s="308">
        <f>'Breakdown -Count'!F247/'Breakdown -Count'!K247</f>
        <v>0</v>
      </c>
      <c r="G250" s="308">
        <f>'Breakdown -Count'!G247/'Breakdown -Count'!K247</f>
        <v>0.33333333333333331</v>
      </c>
      <c r="H250" s="308">
        <f>'Breakdown -Count'!H247/'Breakdown -Count'!K247</f>
        <v>0.66666666666666663</v>
      </c>
      <c r="I250" s="308">
        <f>'Breakdown -Count'!I247/'Breakdown -Count'!K247</f>
        <v>0</v>
      </c>
      <c r="J250" s="308">
        <f>'Breakdown -Count'!J247/'Breakdown -Count'!K247</f>
        <v>0</v>
      </c>
      <c r="K250" s="108">
        <f t="shared" si="9"/>
        <v>1</v>
      </c>
      <c r="L250" s="108">
        <v>9</v>
      </c>
      <c r="M250" s="109">
        <f t="shared" si="10"/>
        <v>0.1111111111111111</v>
      </c>
      <c r="N250" s="254">
        <f t="shared" si="11"/>
        <v>3.333333333333333</v>
      </c>
    </row>
    <row r="251" spans="1:14" s="18" customFormat="1" ht="30.75" thickBot="1">
      <c r="A251" s="105" t="s">
        <v>112</v>
      </c>
      <c r="B251" s="106">
        <v>4</v>
      </c>
      <c r="C251" s="106" t="s">
        <v>10</v>
      </c>
      <c r="D251" s="111" t="s">
        <v>37</v>
      </c>
      <c r="E251" s="111"/>
      <c r="F251" s="308">
        <f>'Breakdown -Count'!F248/'Breakdown -Count'!K248</f>
        <v>0</v>
      </c>
      <c r="G251" s="308">
        <f>'Breakdown -Count'!G248/'Breakdown -Count'!K248</f>
        <v>0</v>
      </c>
      <c r="H251" s="308">
        <f>'Breakdown -Count'!H248/'Breakdown -Count'!K248</f>
        <v>1</v>
      </c>
      <c r="I251" s="308">
        <f>'Breakdown -Count'!I248/'Breakdown -Count'!K248</f>
        <v>0</v>
      </c>
      <c r="J251" s="308">
        <f>'Breakdown -Count'!J248/'Breakdown -Count'!K248</f>
        <v>0</v>
      </c>
      <c r="K251" s="108">
        <f t="shared" si="9"/>
        <v>1</v>
      </c>
      <c r="L251" s="108">
        <v>9</v>
      </c>
      <c r="M251" s="109">
        <f t="shared" si="10"/>
        <v>0.1111111111111111</v>
      </c>
      <c r="N251" s="254">
        <f t="shared" si="11"/>
        <v>3</v>
      </c>
    </row>
    <row r="252" spans="1:14" s="18" customFormat="1" ht="15.75" thickBot="1">
      <c r="A252" s="105" t="s">
        <v>112</v>
      </c>
      <c r="B252" s="106">
        <v>4</v>
      </c>
      <c r="C252" s="106" t="s">
        <v>11</v>
      </c>
      <c r="D252" s="110" t="s">
        <v>39</v>
      </c>
      <c r="E252" s="110"/>
      <c r="F252" s="315" t="e">
        <f>'Breakdown -Count'!F249/'Breakdown -Count'!K249</f>
        <v>#DIV/0!</v>
      </c>
      <c r="G252" s="315" t="e">
        <f>'Breakdown -Count'!G249/'Breakdown -Count'!K249</f>
        <v>#DIV/0!</v>
      </c>
      <c r="H252" s="315" t="e">
        <f>'Breakdown -Count'!H249/'Breakdown -Count'!K249</f>
        <v>#DIV/0!</v>
      </c>
      <c r="I252" s="315" t="e">
        <f>'Breakdown -Count'!I249/'Breakdown -Count'!K249</f>
        <v>#DIV/0!</v>
      </c>
      <c r="J252" s="315" t="e">
        <f>'Breakdown -Count'!J249/'Breakdown -Count'!K249</f>
        <v>#DIV/0!</v>
      </c>
      <c r="K252" s="108">
        <v>0</v>
      </c>
      <c r="L252" s="108">
        <v>9</v>
      </c>
      <c r="M252" s="109">
        <f t="shared" si="10"/>
        <v>0</v>
      </c>
      <c r="N252" s="271" t="e">
        <f t="shared" si="11"/>
        <v>#DIV/0!</v>
      </c>
    </row>
    <row r="253" spans="1:14" s="18" customFormat="1" ht="15.75" thickBot="1">
      <c r="A253" s="105" t="s">
        <v>112</v>
      </c>
      <c r="B253" s="106">
        <v>4</v>
      </c>
      <c r="C253" s="106" t="s">
        <v>12</v>
      </c>
      <c r="D253" s="110" t="s">
        <v>38</v>
      </c>
      <c r="E253" s="110"/>
      <c r="F253" s="308">
        <f>'Breakdown -Count'!F250/'Breakdown -Count'!K250</f>
        <v>0</v>
      </c>
      <c r="G253" s="308">
        <f>'Breakdown -Count'!G250/'Breakdown -Count'!K250</f>
        <v>0.33333333333333331</v>
      </c>
      <c r="H253" s="308">
        <f>'Breakdown -Count'!H250/'Breakdown -Count'!K250</f>
        <v>0.66666666666666663</v>
      </c>
      <c r="I253" s="308">
        <f>'Breakdown -Count'!I250/'Breakdown -Count'!K250</f>
        <v>0</v>
      </c>
      <c r="J253" s="308">
        <f>'Breakdown -Count'!J250/'Breakdown -Count'!K250</f>
        <v>0</v>
      </c>
      <c r="K253" s="108">
        <f t="shared" si="9"/>
        <v>1</v>
      </c>
      <c r="L253" s="108">
        <v>9</v>
      </c>
      <c r="M253" s="109">
        <f t="shared" si="10"/>
        <v>0.1111111111111111</v>
      </c>
      <c r="N253" s="254">
        <f t="shared" si="11"/>
        <v>3.333333333333333</v>
      </c>
    </row>
    <row r="254" spans="1:14" s="18" customFormat="1" ht="15.75" thickBot="1">
      <c r="A254" s="105" t="s">
        <v>112</v>
      </c>
      <c r="B254" s="106">
        <v>4</v>
      </c>
      <c r="C254" s="106" t="s">
        <v>13</v>
      </c>
      <c r="D254" s="111" t="s">
        <v>40</v>
      </c>
      <c r="E254" s="111"/>
      <c r="F254" s="308">
        <f>'Breakdown -Count'!F251/'Breakdown -Count'!K251</f>
        <v>0</v>
      </c>
      <c r="G254" s="308">
        <f>'Breakdown -Count'!G251/'Breakdown -Count'!K251</f>
        <v>0.66666666666666663</v>
      </c>
      <c r="H254" s="308">
        <f>'Breakdown -Count'!H251/'Breakdown -Count'!K251</f>
        <v>0.33333333333333331</v>
      </c>
      <c r="I254" s="308">
        <f>'Breakdown -Count'!I251/'Breakdown -Count'!K251</f>
        <v>0</v>
      </c>
      <c r="J254" s="308">
        <f>'Breakdown -Count'!J251/'Breakdown -Count'!K251</f>
        <v>0</v>
      </c>
      <c r="K254" s="108">
        <f t="shared" si="9"/>
        <v>1</v>
      </c>
      <c r="L254" s="108">
        <v>9</v>
      </c>
      <c r="M254" s="109">
        <f t="shared" si="10"/>
        <v>0.1111111111111111</v>
      </c>
      <c r="N254" s="254">
        <f t="shared" si="11"/>
        <v>3.6666666666666665</v>
      </c>
    </row>
    <row r="255" spans="1:14" s="18" customFormat="1" ht="15.75" thickBot="1">
      <c r="A255" s="105" t="s">
        <v>112</v>
      </c>
      <c r="B255" s="106">
        <v>4</v>
      </c>
      <c r="C255" s="106" t="s">
        <v>15</v>
      </c>
      <c r="D255" s="110" t="s">
        <v>41</v>
      </c>
      <c r="E255" s="110"/>
      <c r="F255" s="308">
        <f>'Breakdown -Count'!F252/'Breakdown -Count'!K252</f>
        <v>0</v>
      </c>
      <c r="G255" s="308">
        <f>'Breakdown -Count'!G252/'Breakdown -Count'!K252</f>
        <v>0</v>
      </c>
      <c r="H255" s="308">
        <f>'Breakdown -Count'!H252/'Breakdown -Count'!K252</f>
        <v>1</v>
      </c>
      <c r="I255" s="308">
        <f>'Breakdown -Count'!I252/'Breakdown -Count'!K252</f>
        <v>0</v>
      </c>
      <c r="J255" s="308">
        <f>'Breakdown -Count'!J252/'Breakdown -Count'!K252</f>
        <v>0</v>
      </c>
      <c r="K255" s="108">
        <f t="shared" si="9"/>
        <v>1</v>
      </c>
      <c r="L255" s="108">
        <v>9</v>
      </c>
      <c r="M255" s="109">
        <f t="shared" si="10"/>
        <v>0.1111111111111111</v>
      </c>
      <c r="N255" s="254">
        <f t="shared" si="11"/>
        <v>3</v>
      </c>
    </row>
    <row r="256" spans="1:14" s="18" customFormat="1" ht="15.75" thickBot="1">
      <c r="A256" s="105" t="s">
        <v>112</v>
      </c>
      <c r="B256" s="106">
        <v>4</v>
      </c>
      <c r="C256" s="106" t="s">
        <v>16</v>
      </c>
      <c r="D256" s="111" t="s">
        <v>43</v>
      </c>
      <c r="E256" s="110"/>
      <c r="F256" s="308">
        <f>'Breakdown -Count'!F253/'Breakdown -Count'!K253</f>
        <v>0.5</v>
      </c>
      <c r="G256" s="308">
        <f>'Breakdown -Count'!G253/'Breakdown -Count'!K253</f>
        <v>0</v>
      </c>
      <c r="H256" s="308">
        <f>'Breakdown -Count'!H253/'Breakdown -Count'!K253</f>
        <v>0.5</v>
      </c>
      <c r="I256" s="308">
        <f>'Breakdown -Count'!I253/'Breakdown -Count'!K253</f>
        <v>0</v>
      </c>
      <c r="J256" s="308">
        <f>'Breakdown -Count'!J253/'Breakdown -Count'!K253</f>
        <v>0</v>
      </c>
      <c r="K256" s="108">
        <f t="shared" si="9"/>
        <v>1</v>
      </c>
      <c r="L256" s="108">
        <v>9</v>
      </c>
      <c r="M256" s="109">
        <f t="shared" si="10"/>
        <v>0.1111111111111111</v>
      </c>
      <c r="N256" s="254">
        <f t="shared" si="11"/>
        <v>4</v>
      </c>
    </row>
    <row r="257" spans="1:14" s="4" customFormat="1" ht="15.75" thickBot="1">
      <c r="A257" s="105" t="s">
        <v>112</v>
      </c>
      <c r="B257" s="78">
        <v>4</v>
      </c>
      <c r="C257" s="78" t="s">
        <v>17</v>
      </c>
      <c r="D257" s="40" t="s">
        <v>45</v>
      </c>
      <c r="E257" s="40"/>
      <c r="F257" s="308">
        <f>'Breakdown -Count'!F254/'Breakdown -Count'!K254</f>
        <v>0.33333333333333331</v>
      </c>
      <c r="G257" s="308">
        <f>'Breakdown -Count'!G254/'Breakdown -Count'!K254</f>
        <v>0.66666666666666663</v>
      </c>
      <c r="H257" s="308">
        <f>'Breakdown -Count'!H254/'Breakdown -Count'!K254</f>
        <v>0</v>
      </c>
      <c r="I257" s="308">
        <f>'Breakdown -Count'!I254/'Breakdown -Count'!K254</f>
        <v>0</v>
      </c>
      <c r="J257" s="308">
        <f>'Breakdown -Count'!J254/'Breakdown -Count'!K254</f>
        <v>0</v>
      </c>
      <c r="K257" s="66">
        <f t="shared" si="9"/>
        <v>1</v>
      </c>
      <c r="L257" s="66">
        <v>9</v>
      </c>
      <c r="M257" s="67">
        <f t="shared" si="10"/>
        <v>0.1111111111111111</v>
      </c>
      <c r="N257" s="254">
        <f t="shared" si="11"/>
        <v>4.333333333333333</v>
      </c>
    </row>
    <row r="258" spans="1:14" s="4" customFormat="1" ht="15.75" thickBot="1">
      <c r="A258" s="32" t="s">
        <v>112</v>
      </c>
      <c r="B258" s="72">
        <v>4</v>
      </c>
      <c r="C258" s="72" t="s">
        <v>18</v>
      </c>
      <c r="D258" s="73" t="s">
        <v>46</v>
      </c>
      <c r="E258" s="73"/>
      <c r="F258" s="311">
        <f>'Breakdown -Count'!F255/'Breakdown -Count'!K255</f>
        <v>0</v>
      </c>
      <c r="G258" s="311">
        <f>'Breakdown -Count'!G255/'Breakdown -Count'!K255</f>
        <v>1</v>
      </c>
      <c r="H258" s="311">
        <f>'Breakdown -Count'!H255/'Breakdown -Count'!K255</f>
        <v>0</v>
      </c>
      <c r="I258" s="311">
        <f>'Breakdown -Count'!I255/'Breakdown -Count'!K255</f>
        <v>0</v>
      </c>
      <c r="J258" s="311">
        <f>'Breakdown -Count'!J255/'Breakdown -Count'!K255</f>
        <v>0</v>
      </c>
      <c r="K258" s="75">
        <f t="shared" si="9"/>
        <v>1</v>
      </c>
      <c r="L258" s="75">
        <v>9</v>
      </c>
      <c r="M258" s="76">
        <f t="shared" si="10"/>
        <v>0.1111111111111111</v>
      </c>
      <c r="N258" s="254">
        <f t="shared" si="11"/>
        <v>4</v>
      </c>
    </row>
    <row r="259" spans="1:14" s="18" customFormat="1" ht="18" thickBot="1">
      <c r="A259" s="112" t="s">
        <v>113</v>
      </c>
      <c r="B259" s="113">
        <v>5</v>
      </c>
      <c r="C259" s="113" t="s">
        <v>0</v>
      </c>
      <c r="D259" s="114" t="s">
        <v>32</v>
      </c>
      <c r="E259" s="114" t="s">
        <v>42</v>
      </c>
      <c r="F259" s="317" t="e">
        <f>'Breakdown -Count'!F256/'Breakdown -Count'!K256</f>
        <v>#DIV/0!</v>
      </c>
      <c r="G259" s="317" t="e">
        <f>'Breakdown -Count'!G256/'Breakdown -Count'!K256</f>
        <v>#DIV/0!</v>
      </c>
      <c r="H259" s="317" t="e">
        <f>'Breakdown -Count'!H256/'Breakdown -Count'!K256</f>
        <v>#DIV/0!</v>
      </c>
      <c r="I259" s="317" t="e">
        <f>'Breakdown -Count'!I256/'Breakdown -Count'!K256</f>
        <v>#DIV/0!</v>
      </c>
      <c r="J259" s="317" t="e">
        <f>'Breakdown -Count'!J256/'Breakdown -Count'!K256</f>
        <v>#DIV/0!</v>
      </c>
      <c r="K259" s="316" t="e">
        <f>SUM(F259:J259)</f>
        <v>#DIV/0!</v>
      </c>
      <c r="L259" s="115">
        <v>8</v>
      </c>
      <c r="M259" s="116" t="e">
        <f t="shared" si="10"/>
        <v>#DIV/0!</v>
      </c>
      <c r="N259" s="271" t="e">
        <f t="shared" si="11"/>
        <v>#DIV/0!</v>
      </c>
    </row>
    <row r="260" spans="1:14" s="18" customFormat="1" ht="18" thickBot="1">
      <c r="A260" s="105" t="s">
        <v>113</v>
      </c>
      <c r="B260" s="106">
        <v>5</v>
      </c>
      <c r="C260" s="106" t="s">
        <v>1</v>
      </c>
      <c r="D260" s="107" t="s">
        <v>34</v>
      </c>
      <c r="E260" s="107"/>
      <c r="F260" s="308">
        <f>'Breakdown -Count'!F257/'Breakdown -Count'!K257</f>
        <v>0</v>
      </c>
      <c r="G260" s="308">
        <f>'Breakdown -Count'!G257/'Breakdown -Count'!K257</f>
        <v>0.5</v>
      </c>
      <c r="H260" s="308">
        <f>'Breakdown -Count'!H257/'Breakdown -Count'!K257</f>
        <v>0.5</v>
      </c>
      <c r="I260" s="308">
        <f>'Breakdown -Count'!I257/'Breakdown -Count'!K257</f>
        <v>0</v>
      </c>
      <c r="J260" s="308">
        <f>'Breakdown -Count'!J257/'Breakdown -Count'!K257</f>
        <v>0</v>
      </c>
      <c r="K260" s="108">
        <f t="shared" si="9"/>
        <v>1</v>
      </c>
      <c r="L260" s="108">
        <v>8</v>
      </c>
      <c r="M260" s="109">
        <f t="shared" si="10"/>
        <v>0.125</v>
      </c>
      <c r="N260" s="254">
        <f t="shared" si="11"/>
        <v>3.5</v>
      </c>
    </row>
    <row r="261" spans="1:14" s="18" customFormat="1" ht="18" thickBot="1">
      <c r="A261" s="105" t="s">
        <v>113</v>
      </c>
      <c r="B261" s="106">
        <v>5</v>
      </c>
      <c r="C261" s="106" t="s">
        <v>6</v>
      </c>
      <c r="D261" s="107" t="s">
        <v>33</v>
      </c>
      <c r="E261" s="107"/>
      <c r="F261" s="308">
        <f>'Breakdown -Count'!F258/'Breakdown -Count'!K258</f>
        <v>0</v>
      </c>
      <c r="G261" s="308">
        <f>'Breakdown -Count'!G258/'Breakdown -Count'!K258</f>
        <v>0</v>
      </c>
      <c r="H261" s="308">
        <f>'Breakdown -Count'!H258/'Breakdown -Count'!K258</f>
        <v>1</v>
      </c>
      <c r="I261" s="308">
        <f>'Breakdown -Count'!I258/'Breakdown -Count'!K258</f>
        <v>0</v>
      </c>
      <c r="J261" s="308">
        <f>'Breakdown -Count'!J258/'Breakdown -Count'!K258</f>
        <v>0</v>
      </c>
      <c r="K261" s="108">
        <f t="shared" si="9"/>
        <v>1</v>
      </c>
      <c r="L261" s="108">
        <v>8</v>
      </c>
      <c r="M261" s="109">
        <f t="shared" si="10"/>
        <v>0.125</v>
      </c>
      <c r="N261" s="254">
        <f t="shared" si="11"/>
        <v>3</v>
      </c>
    </row>
    <row r="262" spans="1:14" s="18" customFormat="1" ht="15.75" thickBot="1">
      <c r="A262" s="105" t="s">
        <v>113</v>
      </c>
      <c r="B262" s="106">
        <v>5</v>
      </c>
      <c r="C262" s="106" t="s">
        <v>7</v>
      </c>
      <c r="D262" s="110" t="s">
        <v>35</v>
      </c>
      <c r="E262" s="110"/>
      <c r="F262" s="308">
        <f>'Breakdown -Count'!F259/'Breakdown -Count'!K259</f>
        <v>0</v>
      </c>
      <c r="G262" s="308">
        <f>'Breakdown -Count'!G259/'Breakdown -Count'!K259</f>
        <v>0.5</v>
      </c>
      <c r="H262" s="308">
        <f>'Breakdown -Count'!H259/'Breakdown -Count'!K259</f>
        <v>0.5</v>
      </c>
      <c r="I262" s="308">
        <f>'Breakdown -Count'!I259/'Breakdown -Count'!K259</f>
        <v>0</v>
      </c>
      <c r="J262" s="308">
        <f>'Breakdown -Count'!J259/'Breakdown -Count'!K259</f>
        <v>0</v>
      </c>
      <c r="K262" s="108">
        <f t="shared" si="9"/>
        <v>1</v>
      </c>
      <c r="L262" s="108">
        <v>8</v>
      </c>
      <c r="M262" s="109">
        <f t="shared" si="10"/>
        <v>0.125</v>
      </c>
      <c r="N262" s="254">
        <f t="shared" si="11"/>
        <v>3.5</v>
      </c>
    </row>
    <row r="263" spans="1:14" s="18" customFormat="1" ht="15.75" thickBot="1">
      <c r="A263" s="105" t="s">
        <v>113</v>
      </c>
      <c r="B263" s="106">
        <v>5</v>
      </c>
      <c r="C263" s="106" t="s">
        <v>8</v>
      </c>
      <c r="D263" s="111" t="s">
        <v>36</v>
      </c>
      <c r="E263" s="111"/>
      <c r="F263" s="308">
        <f>'Breakdown -Count'!F260/'Breakdown -Count'!K260</f>
        <v>0</v>
      </c>
      <c r="G263" s="308">
        <f>'Breakdown -Count'!G260/'Breakdown -Count'!K260</f>
        <v>0</v>
      </c>
      <c r="H263" s="308">
        <f>'Breakdown -Count'!H260/'Breakdown -Count'!K260</f>
        <v>1</v>
      </c>
      <c r="I263" s="308">
        <f>'Breakdown -Count'!I260/'Breakdown -Count'!K260</f>
        <v>0</v>
      </c>
      <c r="J263" s="308">
        <f>'Breakdown -Count'!J260/'Breakdown -Count'!K260</f>
        <v>0</v>
      </c>
      <c r="K263" s="108">
        <f t="shared" ref="K263:K326" si="12">SUM(F263:J263)</f>
        <v>1</v>
      </c>
      <c r="L263" s="108">
        <v>8</v>
      </c>
      <c r="M263" s="109">
        <f t="shared" ref="M263:M326" si="13">K263/L263</f>
        <v>0.125</v>
      </c>
      <c r="N263" s="254">
        <f t="shared" si="11"/>
        <v>3</v>
      </c>
    </row>
    <row r="264" spans="1:14" s="18" customFormat="1" ht="30.75" thickBot="1">
      <c r="A264" s="105" t="s">
        <v>113</v>
      </c>
      <c r="B264" s="106">
        <v>5</v>
      </c>
      <c r="C264" s="106" t="s">
        <v>9</v>
      </c>
      <c r="D264" s="111" t="s">
        <v>44</v>
      </c>
      <c r="E264" s="111"/>
      <c r="F264" s="308">
        <f>'Breakdown -Count'!F261/'Breakdown -Count'!K261</f>
        <v>0</v>
      </c>
      <c r="G264" s="308">
        <f>'Breakdown -Count'!G261/'Breakdown -Count'!K261</f>
        <v>0.5</v>
      </c>
      <c r="H264" s="308">
        <f>'Breakdown -Count'!H261/'Breakdown -Count'!K261</f>
        <v>0.5</v>
      </c>
      <c r="I264" s="308">
        <f>'Breakdown -Count'!I261/'Breakdown -Count'!K261</f>
        <v>0</v>
      </c>
      <c r="J264" s="308">
        <f>'Breakdown -Count'!J261/'Breakdown -Count'!K261</f>
        <v>0</v>
      </c>
      <c r="K264" s="108">
        <f t="shared" si="12"/>
        <v>1</v>
      </c>
      <c r="L264" s="108">
        <v>8</v>
      </c>
      <c r="M264" s="109">
        <f t="shared" si="13"/>
        <v>0.125</v>
      </c>
      <c r="N264" s="254">
        <f t="shared" ref="N264:N327" si="14" xml:space="preserve"> (5*F264+4*G264+3*H264+2*I264+1*J264)/K264</f>
        <v>3.5</v>
      </c>
    </row>
    <row r="265" spans="1:14" s="18" customFormat="1" ht="30.75" thickBot="1">
      <c r="A265" s="105" t="s">
        <v>113</v>
      </c>
      <c r="B265" s="106">
        <v>5</v>
      </c>
      <c r="C265" s="106" t="s">
        <v>10</v>
      </c>
      <c r="D265" s="111" t="s">
        <v>37</v>
      </c>
      <c r="E265" s="111"/>
      <c r="F265" s="308">
        <f>'Breakdown -Count'!F262/'Breakdown -Count'!K262</f>
        <v>0</v>
      </c>
      <c r="G265" s="308">
        <f>'Breakdown -Count'!G262/'Breakdown -Count'!K262</f>
        <v>0</v>
      </c>
      <c r="H265" s="308">
        <f>'Breakdown -Count'!H262/'Breakdown -Count'!K262</f>
        <v>1</v>
      </c>
      <c r="I265" s="308">
        <f>'Breakdown -Count'!I262/'Breakdown -Count'!K262</f>
        <v>0</v>
      </c>
      <c r="J265" s="308">
        <f>'Breakdown -Count'!J262/'Breakdown -Count'!K262</f>
        <v>0</v>
      </c>
      <c r="K265" s="108">
        <f t="shared" si="12"/>
        <v>1</v>
      </c>
      <c r="L265" s="108">
        <v>8</v>
      </c>
      <c r="M265" s="109">
        <f t="shared" si="13"/>
        <v>0.125</v>
      </c>
      <c r="N265" s="254">
        <f t="shared" si="14"/>
        <v>3</v>
      </c>
    </row>
    <row r="266" spans="1:14" s="18" customFormat="1" ht="15.75" thickBot="1">
      <c r="A266" s="105" t="s">
        <v>113</v>
      </c>
      <c r="B266" s="106">
        <v>5</v>
      </c>
      <c r="C266" s="106" t="s">
        <v>11</v>
      </c>
      <c r="D266" s="110" t="s">
        <v>39</v>
      </c>
      <c r="E266" s="110"/>
      <c r="F266" s="308">
        <f>'Breakdown -Count'!F263/'Breakdown -Count'!K263</f>
        <v>0</v>
      </c>
      <c r="G266" s="308">
        <f>'Breakdown -Count'!G263/'Breakdown -Count'!K263</f>
        <v>0</v>
      </c>
      <c r="H266" s="308">
        <f>'Breakdown -Count'!H263/'Breakdown -Count'!K263</f>
        <v>1</v>
      </c>
      <c r="I266" s="308">
        <f>'Breakdown -Count'!I263/'Breakdown -Count'!K263</f>
        <v>0</v>
      </c>
      <c r="J266" s="308">
        <f>'Breakdown -Count'!J263/'Breakdown -Count'!K263</f>
        <v>0</v>
      </c>
      <c r="K266" s="108">
        <f t="shared" si="12"/>
        <v>1</v>
      </c>
      <c r="L266" s="108">
        <v>8</v>
      </c>
      <c r="M266" s="109">
        <f t="shared" si="13"/>
        <v>0.125</v>
      </c>
      <c r="N266" s="254">
        <f t="shared" si="14"/>
        <v>3</v>
      </c>
    </row>
    <row r="267" spans="1:14" s="18" customFormat="1" ht="15.75" thickBot="1">
      <c r="A267" s="105" t="s">
        <v>113</v>
      </c>
      <c r="B267" s="106">
        <v>5</v>
      </c>
      <c r="C267" s="106" t="s">
        <v>12</v>
      </c>
      <c r="D267" s="110" t="s">
        <v>38</v>
      </c>
      <c r="E267" s="110"/>
      <c r="F267" s="308">
        <f>'Breakdown -Count'!F264/'Breakdown -Count'!K264</f>
        <v>0</v>
      </c>
      <c r="G267" s="308">
        <f>'Breakdown -Count'!G264/'Breakdown -Count'!K264</f>
        <v>0</v>
      </c>
      <c r="H267" s="308">
        <f>'Breakdown -Count'!H264/'Breakdown -Count'!K264</f>
        <v>1</v>
      </c>
      <c r="I267" s="308">
        <f>'Breakdown -Count'!I264/'Breakdown -Count'!K264</f>
        <v>0</v>
      </c>
      <c r="J267" s="308">
        <f>'Breakdown -Count'!J264/'Breakdown -Count'!K264</f>
        <v>0</v>
      </c>
      <c r="K267" s="108">
        <f t="shared" si="12"/>
        <v>1</v>
      </c>
      <c r="L267" s="108">
        <v>8</v>
      </c>
      <c r="M267" s="109">
        <f t="shared" si="13"/>
        <v>0.125</v>
      </c>
      <c r="N267" s="254">
        <f t="shared" si="14"/>
        <v>3</v>
      </c>
    </row>
    <row r="268" spans="1:14" s="18" customFormat="1" ht="15.75" thickBot="1">
      <c r="A268" s="105" t="s">
        <v>113</v>
      </c>
      <c r="B268" s="106">
        <v>5</v>
      </c>
      <c r="C268" s="106" t="s">
        <v>13</v>
      </c>
      <c r="D268" s="111" t="s">
        <v>40</v>
      </c>
      <c r="E268" s="111"/>
      <c r="F268" s="308">
        <f>'Breakdown -Count'!F265/'Breakdown -Count'!K265</f>
        <v>0</v>
      </c>
      <c r="G268" s="308">
        <f>'Breakdown -Count'!G265/'Breakdown -Count'!K265</f>
        <v>0.5</v>
      </c>
      <c r="H268" s="308">
        <f>'Breakdown -Count'!H265/'Breakdown -Count'!K265</f>
        <v>0.5</v>
      </c>
      <c r="I268" s="308">
        <f>'Breakdown -Count'!I265/'Breakdown -Count'!K265</f>
        <v>0</v>
      </c>
      <c r="J268" s="308">
        <f>'Breakdown -Count'!J265/'Breakdown -Count'!K265</f>
        <v>0</v>
      </c>
      <c r="K268" s="108">
        <f t="shared" si="12"/>
        <v>1</v>
      </c>
      <c r="L268" s="108">
        <v>8</v>
      </c>
      <c r="M268" s="109">
        <f t="shared" si="13"/>
        <v>0.125</v>
      </c>
      <c r="N268" s="254">
        <f t="shared" si="14"/>
        <v>3.5</v>
      </c>
    </row>
    <row r="269" spans="1:14" s="18" customFormat="1" ht="15.75" thickBot="1">
      <c r="A269" s="105" t="s">
        <v>113</v>
      </c>
      <c r="B269" s="106">
        <v>5</v>
      </c>
      <c r="C269" s="106" t="s">
        <v>15</v>
      </c>
      <c r="D269" s="110" t="s">
        <v>41</v>
      </c>
      <c r="E269" s="110"/>
      <c r="F269" s="308">
        <f>'Breakdown -Count'!F266/'Breakdown -Count'!K266</f>
        <v>0</v>
      </c>
      <c r="G269" s="308">
        <f>'Breakdown -Count'!G266/'Breakdown -Count'!K266</f>
        <v>0</v>
      </c>
      <c r="H269" s="308">
        <f>'Breakdown -Count'!H266/'Breakdown -Count'!K266</f>
        <v>1</v>
      </c>
      <c r="I269" s="308">
        <f>'Breakdown -Count'!I266/'Breakdown -Count'!K266</f>
        <v>0</v>
      </c>
      <c r="J269" s="308">
        <f>'Breakdown -Count'!J266/'Breakdown -Count'!K266</f>
        <v>0</v>
      </c>
      <c r="K269" s="108">
        <f t="shared" si="12"/>
        <v>1</v>
      </c>
      <c r="L269" s="108">
        <v>8</v>
      </c>
      <c r="M269" s="109">
        <f t="shared" si="13"/>
        <v>0.125</v>
      </c>
      <c r="N269" s="254">
        <f t="shared" si="14"/>
        <v>3</v>
      </c>
    </row>
    <row r="270" spans="1:14" s="18" customFormat="1" ht="15.75" thickBot="1">
      <c r="A270" s="105" t="s">
        <v>113</v>
      </c>
      <c r="B270" s="106">
        <v>5</v>
      </c>
      <c r="C270" s="106" t="s">
        <v>16</v>
      </c>
      <c r="D270" s="111" t="s">
        <v>43</v>
      </c>
      <c r="E270" s="110"/>
      <c r="F270" s="308">
        <f>'Breakdown -Count'!F267/'Breakdown -Count'!K267</f>
        <v>0</v>
      </c>
      <c r="G270" s="308">
        <f>'Breakdown -Count'!G267/'Breakdown -Count'!K267</f>
        <v>0</v>
      </c>
      <c r="H270" s="308">
        <f>'Breakdown -Count'!H267/'Breakdown -Count'!K267</f>
        <v>1</v>
      </c>
      <c r="I270" s="308">
        <f>'Breakdown -Count'!I267/'Breakdown -Count'!K267</f>
        <v>0</v>
      </c>
      <c r="J270" s="308">
        <f>'Breakdown -Count'!J267/'Breakdown -Count'!K267</f>
        <v>0</v>
      </c>
      <c r="K270" s="108">
        <f t="shared" si="12"/>
        <v>1</v>
      </c>
      <c r="L270" s="108">
        <v>8</v>
      </c>
      <c r="M270" s="109">
        <f t="shared" si="13"/>
        <v>0.125</v>
      </c>
      <c r="N270" s="254">
        <f t="shared" si="14"/>
        <v>3</v>
      </c>
    </row>
    <row r="271" spans="1:14" s="4" customFormat="1" ht="15.75" thickBot="1">
      <c r="A271" s="105" t="s">
        <v>113</v>
      </c>
      <c r="B271" s="78">
        <v>5</v>
      </c>
      <c r="C271" s="78" t="s">
        <v>17</v>
      </c>
      <c r="D271" s="40" t="s">
        <v>45</v>
      </c>
      <c r="E271" s="40"/>
      <c r="F271" s="308">
        <f>'Breakdown -Count'!F268/'Breakdown -Count'!K268</f>
        <v>0</v>
      </c>
      <c r="G271" s="308">
        <f>'Breakdown -Count'!G268/'Breakdown -Count'!K268</f>
        <v>0</v>
      </c>
      <c r="H271" s="308">
        <f>'Breakdown -Count'!H268/'Breakdown -Count'!K268</f>
        <v>0.5</v>
      </c>
      <c r="I271" s="308">
        <f>'Breakdown -Count'!I268/'Breakdown -Count'!K268</f>
        <v>0.5</v>
      </c>
      <c r="J271" s="308">
        <f>'Breakdown -Count'!J268/'Breakdown -Count'!K268</f>
        <v>0</v>
      </c>
      <c r="K271" s="66">
        <f t="shared" si="12"/>
        <v>1</v>
      </c>
      <c r="L271" s="66">
        <v>8</v>
      </c>
      <c r="M271" s="67">
        <f t="shared" si="13"/>
        <v>0.125</v>
      </c>
      <c r="N271" s="254">
        <f t="shared" si="14"/>
        <v>2.5</v>
      </c>
    </row>
    <row r="272" spans="1:14" s="4" customFormat="1" ht="15.75" thickBot="1">
      <c r="A272" s="90" t="s">
        <v>113</v>
      </c>
      <c r="B272" s="91">
        <v>5</v>
      </c>
      <c r="C272" s="91" t="s">
        <v>18</v>
      </c>
      <c r="D272" s="92" t="s">
        <v>46</v>
      </c>
      <c r="E272" s="92"/>
      <c r="F272" s="311">
        <f>'Breakdown -Count'!F269/'Breakdown -Count'!K269</f>
        <v>0.5</v>
      </c>
      <c r="G272" s="311">
        <f>'Breakdown -Count'!G269/'Breakdown -Count'!K269</f>
        <v>0</v>
      </c>
      <c r="H272" s="311">
        <f>'Breakdown -Count'!H269/'Breakdown -Count'!K269</f>
        <v>0.5</v>
      </c>
      <c r="I272" s="311">
        <f>'Breakdown -Count'!I269/'Breakdown -Count'!K269</f>
        <v>0</v>
      </c>
      <c r="J272" s="311">
        <f>'Breakdown -Count'!J269/'Breakdown -Count'!K269</f>
        <v>0</v>
      </c>
      <c r="K272" s="94">
        <f t="shared" si="12"/>
        <v>1</v>
      </c>
      <c r="L272" s="94">
        <v>8</v>
      </c>
      <c r="M272" s="95">
        <f t="shared" si="13"/>
        <v>0.125</v>
      </c>
      <c r="N272" s="254">
        <f t="shared" si="14"/>
        <v>4</v>
      </c>
    </row>
    <row r="273" spans="1:14" s="18" customFormat="1" ht="18" thickBot="1">
      <c r="A273" s="99" t="s">
        <v>114</v>
      </c>
      <c r="B273" s="100">
        <v>6</v>
      </c>
      <c r="C273" s="100" t="s">
        <v>0</v>
      </c>
      <c r="D273" s="101" t="s">
        <v>32</v>
      </c>
      <c r="E273" s="101" t="s">
        <v>42</v>
      </c>
      <c r="F273" s="310">
        <f>'Breakdown -Count'!F270/'Breakdown -Count'!K270</f>
        <v>0</v>
      </c>
      <c r="G273" s="310">
        <f>'Breakdown -Count'!G270/'Breakdown -Count'!K270</f>
        <v>0.5</v>
      </c>
      <c r="H273" s="310">
        <f>'Breakdown -Count'!H270/'Breakdown -Count'!K270</f>
        <v>0.5</v>
      </c>
      <c r="I273" s="310">
        <f>'Breakdown -Count'!I270/'Breakdown -Count'!K270</f>
        <v>0</v>
      </c>
      <c r="J273" s="310">
        <f>'Breakdown -Count'!J270/'Breakdown -Count'!K270</f>
        <v>0</v>
      </c>
      <c r="K273" s="103">
        <f t="shared" si="12"/>
        <v>1</v>
      </c>
      <c r="L273" s="103">
        <v>8</v>
      </c>
      <c r="M273" s="104">
        <f t="shared" si="13"/>
        <v>0.125</v>
      </c>
      <c r="N273" s="254">
        <f t="shared" si="14"/>
        <v>3.5</v>
      </c>
    </row>
    <row r="274" spans="1:14" s="18" customFormat="1" ht="18" thickBot="1">
      <c r="A274" s="105" t="s">
        <v>114</v>
      </c>
      <c r="B274" s="106">
        <v>6</v>
      </c>
      <c r="C274" s="106" t="s">
        <v>1</v>
      </c>
      <c r="D274" s="107" t="s">
        <v>34</v>
      </c>
      <c r="E274" s="107"/>
      <c r="F274" s="308">
        <f>'Breakdown -Count'!F271/'Breakdown -Count'!K271</f>
        <v>0</v>
      </c>
      <c r="G274" s="308">
        <f>'Breakdown -Count'!G271/'Breakdown -Count'!K271</f>
        <v>0.5</v>
      </c>
      <c r="H274" s="308">
        <f>'Breakdown -Count'!H271/'Breakdown -Count'!K271</f>
        <v>0.5</v>
      </c>
      <c r="I274" s="308">
        <f>'Breakdown -Count'!I271/'Breakdown -Count'!K271</f>
        <v>0</v>
      </c>
      <c r="J274" s="308">
        <f>'Breakdown -Count'!J271/'Breakdown -Count'!K271</f>
        <v>0</v>
      </c>
      <c r="K274" s="108">
        <f t="shared" si="12"/>
        <v>1</v>
      </c>
      <c r="L274" s="108">
        <v>8</v>
      </c>
      <c r="M274" s="109">
        <f t="shared" si="13"/>
        <v>0.125</v>
      </c>
      <c r="N274" s="254">
        <f t="shared" si="14"/>
        <v>3.5</v>
      </c>
    </row>
    <row r="275" spans="1:14" s="18" customFormat="1" ht="18" thickBot="1">
      <c r="A275" s="105" t="s">
        <v>114</v>
      </c>
      <c r="B275" s="106">
        <v>6</v>
      </c>
      <c r="C275" s="106" t="s">
        <v>6</v>
      </c>
      <c r="D275" s="107" t="s">
        <v>33</v>
      </c>
      <c r="E275" s="107"/>
      <c r="F275" s="308">
        <f>'Breakdown -Count'!F272/'Breakdown -Count'!K272</f>
        <v>0.25</v>
      </c>
      <c r="G275" s="308">
        <f>'Breakdown -Count'!G272/'Breakdown -Count'!K272</f>
        <v>0.5</v>
      </c>
      <c r="H275" s="308">
        <f>'Breakdown -Count'!H272/'Breakdown -Count'!K272</f>
        <v>0</v>
      </c>
      <c r="I275" s="308">
        <f>'Breakdown -Count'!I272/'Breakdown -Count'!K272</f>
        <v>0.25</v>
      </c>
      <c r="J275" s="308">
        <f>'Breakdown -Count'!J272/'Breakdown -Count'!K272</f>
        <v>0</v>
      </c>
      <c r="K275" s="108">
        <f t="shared" si="12"/>
        <v>1</v>
      </c>
      <c r="L275" s="108">
        <v>8</v>
      </c>
      <c r="M275" s="109">
        <f t="shared" si="13"/>
        <v>0.125</v>
      </c>
      <c r="N275" s="254">
        <f t="shared" si="14"/>
        <v>3.75</v>
      </c>
    </row>
    <row r="276" spans="1:14" s="18" customFormat="1" ht="15.75" thickBot="1">
      <c r="A276" s="105" t="s">
        <v>114</v>
      </c>
      <c r="B276" s="106">
        <v>6</v>
      </c>
      <c r="C276" s="106" t="s">
        <v>7</v>
      </c>
      <c r="D276" s="110" t="s">
        <v>35</v>
      </c>
      <c r="E276" s="110"/>
      <c r="F276" s="308">
        <f>'Breakdown -Count'!F273/'Breakdown -Count'!K273</f>
        <v>0</v>
      </c>
      <c r="G276" s="308">
        <f>'Breakdown -Count'!G273/'Breakdown -Count'!K273</f>
        <v>0.5</v>
      </c>
      <c r="H276" s="308">
        <f>'Breakdown -Count'!H273/'Breakdown -Count'!K273</f>
        <v>0.25</v>
      </c>
      <c r="I276" s="308">
        <f>'Breakdown -Count'!I273/'Breakdown -Count'!K273</f>
        <v>0.25</v>
      </c>
      <c r="J276" s="308">
        <f>'Breakdown -Count'!J273/'Breakdown -Count'!K273</f>
        <v>0</v>
      </c>
      <c r="K276" s="108">
        <f t="shared" si="12"/>
        <v>1</v>
      </c>
      <c r="L276" s="108">
        <v>8</v>
      </c>
      <c r="M276" s="109">
        <f t="shared" si="13"/>
        <v>0.125</v>
      </c>
      <c r="N276" s="254">
        <f t="shared" si="14"/>
        <v>3.25</v>
      </c>
    </row>
    <row r="277" spans="1:14" s="18" customFormat="1" ht="15.75" thickBot="1">
      <c r="A277" s="105" t="s">
        <v>114</v>
      </c>
      <c r="B277" s="106">
        <v>6</v>
      </c>
      <c r="C277" s="106" t="s">
        <v>8</v>
      </c>
      <c r="D277" s="111" t="s">
        <v>36</v>
      </c>
      <c r="E277" s="111"/>
      <c r="F277" s="308">
        <f>'Breakdown -Count'!F274/'Breakdown -Count'!K274</f>
        <v>0</v>
      </c>
      <c r="G277" s="308">
        <f>'Breakdown -Count'!G274/'Breakdown -Count'!K274</f>
        <v>0.25</v>
      </c>
      <c r="H277" s="308">
        <f>'Breakdown -Count'!H274/'Breakdown -Count'!K274</f>
        <v>0.75</v>
      </c>
      <c r="I277" s="308">
        <f>'Breakdown -Count'!I274/'Breakdown -Count'!K274</f>
        <v>0</v>
      </c>
      <c r="J277" s="308">
        <f>'Breakdown -Count'!J274/'Breakdown -Count'!K274</f>
        <v>0</v>
      </c>
      <c r="K277" s="108">
        <f t="shared" si="12"/>
        <v>1</v>
      </c>
      <c r="L277" s="108">
        <v>8</v>
      </c>
      <c r="M277" s="109">
        <f t="shared" si="13"/>
        <v>0.125</v>
      </c>
      <c r="N277" s="254">
        <f t="shared" si="14"/>
        <v>3.25</v>
      </c>
    </row>
    <row r="278" spans="1:14" s="18" customFormat="1" ht="30.75" thickBot="1">
      <c r="A278" s="105" t="s">
        <v>114</v>
      </c>
      <c r="B278" s="106">
        <v>6</v>
      </c>
      <c r="C278" s="106" t="s">
        <v>9</v>
      </c>
      <c r="D278" s="111" t="s">
        <v>44</v>
      </c>
      <c r="E278" s="111"/>
      <c r="F278" s="308">
        <f>'Breakdown -Count'!F275/'Breakdown -Count'!K275</f>
        <v>0.25</v>
      </c>
      <c r="G278" s="308">
        <f>'Breakdown -Count'!G275/'Breakdown -Count'!K275</f>
        <v>0.75</v>
      </c>
      <c r="H278" s="308">
        <f>'Breakdown -Count'!H275/'Breakdown -Count'!K275</f>
        <v>0</v>
      </c>
      <c r="I278" s="308">
        <f>'Breakdown -Count'!I275/'Breakdown -Count'!K275</f>
        <v>0</v>
      </c>
      <c r="J278" s="308">
        <f>'Breakdown -Count'!J275/'Breakdown -Count'!K275</f>
        <v>0</v>
      </c>
      <c r="K278" s="108">
        <f t="shared" si="12"/>
        <v>1</v>
      </c>
      <c r="L278" s="108">
        <v>8</v>
      </c>
      <c r="M278" s="109">
        <f t="shared" si="13"/>
        <v>0.125</v>
      </c>
      <c r="N278" s="254">
        <f t="shared" si="14"/>
        <v>4.25</v>
      </c>
    </row>
    <row r="279" spans="1:14" s="18" customFormat="1" ht="30.75" thickBot="1">
      <c r="A279" s="105" t="s">
        <v>114</v>
      </c>
      <c r="B279" s="106">
        <v>6</v>
      </c>
      <c r="C279" s="106" t="s">
        <v>10</v>
      </c>
      <c r="D279" s="111" t="s">
        <v>37</v>
      </c>
      <c r="E279" s="111"/>
      <c r="F279" s="308">
        <f>'Breakdown -Count'!F276/'Breakdown -Count'!K276</f>
        <v>0.25</v>
      </c>
      <c r="G279" s="308">
        <f>'Breakdown -Count'!G276/'Breakdown -Count'!K276</f>
        <v>0.75</v>
      </c>
      <c r="H279" s="308">
        <f>'Breakdown -Count'!H276/'Breakdown -Count'!K276</f>
        <v>0</v>
      </c>
      <c r="I279" s="308">
        <f>'Breakdown -Count'!I276/'Breakdown -Count'!K276</f>
        <v>0</v>
      </c>
      <c r="J279" s="308">
        <f>'Breakdown -Count'!J276/'Breakdown -Count'!K276</f>
        <v>0</v>
      </c>
      <c r="K279" s="108">
        <f t="shared" si="12"/>
        <v>1</v>
      </c>
      <c r="L279" s="108">
        <v>8</v>
      </c>
      <c r="M279" s="109">
        <f t="shared" si="13"/>
        <v>0.125</v>
      </c>
      <c r="N279" s="254">
        <f t="shared" si="14"/>
        <v>4.25</v>
      </c>
    </row>
    <row r="280" spans="1:14" s="18" customFormat="1" ht="15.75" thickBot="1">
      <c r="A280" s="105" t="s">
        <v>114</v>
      </c>
      <c r="B280" s="106">
        <v>6</v>
      </c>
      <c r="C280" s="106" t="s">
        <v>11</v>
      </c>
      <c r="D280" s="110" t="s">
        <v>39</v>
      </c>
      <c r="E280" s="110"/>
      <c r="F280" s="308">
        <f>'Breakdown -Count'!F277/'Breakdown -Count'!K277</f>
        <v>0.25</v>
      </c>
      <c r="G280" s="308">
        <f>'Breakdown -Count'!G277/'Breakdown -Count'!K277</f>
        <v>0.5</v>
      </c>
      <c r="H280" s="308">
        <f>'Breakdown -Count'!H277/'Breakdown -Count'!K277</f>
        <v>0</v>
      </c>
      <c r="I280" s="308">
        <f>'Breakdown -Count'!I277/'Breakdown -Count'!K277</f>
        <v>0.25</v>
      </c>
      <c r="J280" s="308">
        <f>'Breakdown -Count'!J277/'Breakdown -Count'!K277</f>
        <v>0</v>
      </c>
      <c r="K280" s="108">
        <f t="shared" si="12"/>
        <v>1</v>
      </c>
      <c r="L280" s="108">
        <v>8</v>
      </c>
      <c r="M280" s="109">
        <f t="shared" si="13"/>
        <v>0.125</v>
      </c>
      <c r="N280" s="254">
        <f t="shared" si="14"/>
        <v>3.75</v>
      </c>
    </row>
    <row r="281" spans="1:14" s="18" customFormat="1" ht="15.75" thickBot="1">
      <c r="A281" s="105" t="s">
        <v>114</v>
      </c>
      <c r="B281" s="106">
        <v>6</v>
      </c>
      <c r="C281" s="106" t="s">
        <v>12</v>
      </c>
      <c r="D281" s="110" t="s">
        <v>38</v>
      </c>
      <c r="E281" s="110"/>
      <c r="F281" s="308">
        <f>'Breakdown -Count'!F278/'Breakdown -Count'!K278</f>
        <v>0</v>
      </c>
      <c r="G281" s="308">
        <f>'Breakdown -Count'!G278/'Breakdown -Count'!K278</f>
        <v>0.75</v>
      </c>
      <c r="H281" s="308">
        <f>'Breakdown -Count'!H278/'Breakdown -Count'!K278</f>
        <v>0.25</v>
      </c>
      <c r="I281" s="308">
        <f>'Breakdown -Count'!I278/'Breakdown -Count'!K278</f>
        <v>0</v>
      </c>
      <c r="J281" s="308">
        <f>'Breakdown -Count'!J278/'Breakdown -Count'!K278</f>
        <v>0</v>
      </c>
      <c r="K281" s="108">
        <f t="shared" si="12"/>
        <v>1</v>
      </c>
      <c r="L281" s="108">
        <v>8</v>
      </c>
      <c r="M281" s="109">
        <f t="shared" si="13"/>
        <v>0.125</v>
      </c>
      <c r="N281" s="254">
        <f t="shared" si="14"/>
        <v>3.75</v>
      </c>
    </row>
    <row r="282" spans="1:14" s="18" customFormat="1" ht="15.75" thickBot="1">
      <c r="A282" s="105" t="s">
        <v>114</v>
      </c>
      <c r="B282" s="106">
        <v>6</v>
      </c>
      <c r="C282" s="106" t="s">
        <v>13</v>
      </c>
      <c r="D282" s="111" t="s">
        <v>40</v>
      </c>
      <c r="E282" s="111"/>
      <c r="F282" s="308">
        <f>'Breakdown -Count'!F279/'Breakdown -Count'!K279</f>
        <v>0</v>
      </c>
      <c r="G282" s="308">
        <f>'Breakdown -Count'!G279/'Breakdown -Count'!K279</f>
        <v>0.5</v>
      </c>
      <c r="H282" s="308">
        <f>'Breakdown -Count'!H279/'Breakdown -Count'!K279</f>
        <v>0.5</v>
      </c>
      <c r="I282" s="308">
        <f>'Breakdown -Count'!I279/'Breakdown -Count'!K279</f>
        <v>0</v>
      </c>
      <c r="J282" s="308">
        <f>'Breakdown -Count'!J279/'Breakdown -Count'!K279</f>
        <v>0</v>
      </c>
      <c r="K282" s="108">
        <f t="shared" si="12"/>
        <v>1</v>
      </c>
      <c r="L282" s="108">
        <v>8</v>
      </c>
      <c r="M282" s="109">
        <f t="shared" si="13"/>
        <v>0.125</v>
      </c>
      <c r="N282" s="254">
        <f t="shared" si="14"/>
        <v>3.5</v>
      </c>
    </row>
    <row r="283" spans="1:14" s="18" customFormat="1" ht="15.75" thickBot="1">
      <c r="A283" s="105" t="s">
        <v>114</v>
      </c>
      <c r="B283" s="106">
        <v>6</v>
      </c>
      <c r="C283" s="106" t="s">
        <v>15</v>
      </c>
      <c r="D283" s="110" t="s">
        <v>41</v>
      </c>
      <c r="E283" s="110"/>
      <c r="F283" s="308">
        <f>'Breakdown -Count'!F280/'Breakdown -Count'!K280</f>
        <v>0.33333333333333331</v>
      </c>
      <c r="G283" s="308">
        <f>'Breakdown -Count'!G280/'Breakdown -Count'!K280</f>
        <v>0</v>
      </c>
      <c r="H283" s="308">
        <f>'Breakdown -Count'!H280/'Breakdown -Count'!K280</f>
        <v>0.66666666666666663</v>
      </c>
      <c r="I283" s="308">
        <f>'Breakdown -Count'!I280/'Breakdown -Count'!K280</f>
        <v>0</v>
      </c>
      <c r="J283" s="308">
        <f>'Breakdown -Count'!J280/'Breakdown -Count'!K280</f>
        <v>0</v>
      </c>
      <c r="K283" s="108">
        <f t="shared" si="12"/>
        <v>1</v>
      </c>
      <c r="L283" s="108">
        <v>8</v>
      </c>
      <c r="M283" s="109">
        <f t="shared" si="13"/>
        <v>0.125</v>
      </c>
      <c r="N283" s="254">
        <f t="shared" si="14"/>
        <v>3.6666666666666665</v>
      </c>
    </row>
    <row r="284" spans="1:14" s="18" customFormat="1" ht="15.75" thickBot="1">
      <c r="A284" s="105" t="s">
        <v>114</v>
      </c>
      <c r="B284" s="106">
        <v>6</v>
      </c>
      <c r="C284" s="106" t="s">
        <v>16</v>
      </c>
      <c r="D284" s="111" t="s">
        <v>43</v>
      </c>
      <c r="E284" s="110"/>
      <c r="F284" s="308">
        <f>'Breakdown -Count'!F281/'Breakdown -Count'!K281</f>
        <v>0</v>
      </c>
      <c r="G284" s="308">
        <f>'Breakdown -Count'!G281/'Breakdown -Count'!K281</f>
        <v>1</v>
      </c>
      <c r="H284" s="308">
        <f>'Breakdown -Count'!H281/'Breakdown -Count'!K281</f>
        <v>0</v>
      </c>
      <c r="I284" s="308">
        <f>'Breakdown -Count'!I281/'Breakdown -Count'!K281</f>
        <v>0</v>
      </c>
      <c r="J284" s="308">
        <f>'Breakdown -Count'!J281/'Breakdown -Count'!K281</f>
        <v>0</v>
      </c>
      <c r="K284" s="108">
        <f t="shared" si="12"/>
        <v>1</v>
      </c>
      <c r="L284" s="108">
        <v>8</v>
      </c>
      <c r="M284" s="109">
        <f t="shared" si="13"/>
        <v>0.125</v>
      </c>
      <c r="N284" s="254">
        <f t="shared" si="14"/>
        <v>4</v>
      </c>
    </row>
    <row r="285" spans="1:14" s="4" customFormat="1" ht="15.75" thickBot="1">
      <c r="A285" s="105" t="s">
        <v>114</v>
      </c>
      <c r="B285" s="78">
        <v>6</v>
      </c>
      <c r="C285" s="78" t="s">
        <v>17</v>
      </c>
      <c r="D285" s="40" t="s">
        <v>45</v>
      </c>
      <c r="E285" s="40"/>
      <c r="F285" s="308">
        <f>'Breakdown -Count'!F282/'Breakdown -Count'!K282</f>
        <v>0.25</v>
      </c>
      <c r="G285" s="308">
        <f>'Breakdown -Count'!G282/'Breakdown -Count'!K282</f>
        <v>0</v>
      </c>
      <c r="H285" s="308">
        <f>'Breakdown -Count'!H282/'Breakdown -Count'!K282</f>
        <v>0.25</v>
      </c>
      <c r="I285" s="308">
        <f>'Breakdown -Count'!I282/'Breakdown -Count'!K282</f>
        <v>0.5</v>
      </c>
      <c r="J285" s="308">
        <f>'Breakdown -Count'!J282/'Breakdown -Count'!K282</f>
        <v>0</v>
      </c>
      <c r="K285" s="66">
        <f t="shared" si="12"/>
        <v>1</v>
      </c>
      <c r="L285" s="66">
        <v>8</v>
      </c>
      <c r="M285" s="67">
        <f t="shared" si="13"/>
        <v>0.125</v>
      </c>
      <c r="N285" s="254">
        <f t="shared" si="14"/>
        <v>3</v>
      </c>
    </row>
    <row r="286" spans="1:14" s="4" customFormat="1" ht="15.75" thickBot="1">
      <c r="A286" s="105" t="s">
        <v>114</v>
      </c>
      <c r="B286" s="72">
        <v>6</v>
      </c>
      <c r="C286" s="72" t="s">
        <v>18</v>
      </c>
      <c r="D286" s="73" t="s">
        <v>46</v>
      </c>
      <c r="E286" s="73"/>
      <c r="F286" s="311">
        <f>'Breakdown -Count'!F283/'Breakdown -Count'!K283</f>
        <v>0.75</v>
      </c>
      <c r="G286" s="311">
        <f>'Breakdown -Count'!G283/'Breakdown -Count'!K283</f>
        <v>0</v>
      </c>
      <c r="H286" s="311">
        <f>'Breakdown -Count'!H283/'Breakdown -Count'!K283</f>
        <v>0</v>
      </c>
      <c r="I286" s="311">
        <f>'Breakdown -Count'!I283/'Breakdown -Count'!K283</f>
        <v>0.25</v>
      </c>
      <c r="J286" s="311">
        <f>'Breakdown -Count'!J283/'Breakdown -Count'!K283</f>
        <v>0</v>
      </c>
      <c r="K286" s="75">
        <f t="shared" si="12"/>
        <v>1</v>
      </c>
      <c r="L286" s="75">
        <v>8</v>
      </c>
      <c r="M286" s="76">
        <f t="shared" si="13"/>
        <v>0.125</v>
      </c>
      <c r="N286" s="254">
        <f t="shared" si="14"/>
        <v>4.25</v>
      </c>
    </row>
    <row r="287" spans="1:14" s="18" customFormat="1" ht="18" thickBot="1">
      <c r="A287" s="99" t="s">
        <v>115</v>
      </c>
      <c r="B287" s="100">
        <v>7</v>
      </c>
      <c r="C287" s="100" t="s">
        <v>0</v>
      </c>
      <c r="D287" s="101" t="s">
        <v>32</v>
      </c>
      <c r="E287" s="101" t="s">
        <v>42</v>
      </c>
      <c r="F287" s="310">
        <f>'Breakdown -Count'!F284/'Breakdown -Count'!K284</f>
        <v>0</v>
      </c>
      <c r="G287" s="310">
        <f>'Breakdown -Count'!G284/'Breakdown -Count'!K284</f>
        <v>0</v>
      </c>
      <c r="H287" s="310">
        <f>'Breakdown -Count'!H284/'Breakdown -Count'!K284</f>
        <v>1</v>
      </c>
      <c r="I287" s="310">
        <f>'Breakdown -Count'!I284/'Breakdown -Count'!K284</f>
        <v>0</v>
      </c>
      <c r="J287" s="310">
        <f>'Breakdown -Count'!J284/'Breakdown -Count'!K284</f>
        <v>0</v>
      </c>
      <c r="K287" s="103">
        <f t="shared" si="12"/>
        <v>1</v>
      </c>
      <c r="L287" s="103">
        <v>8</v>
      </c>
      <c r="M287" s="104">
        <f t="shared" si="13"/>
        <v>0.125</v>
      </c>
      <c r="N287" s="254">
        <f t="shared" si="14"/>
        <v>3</v>
      </c>
    </row>
    <row r="288" spans="1:14" s="18" customFormat="1" ht="18" thickBot="1">
      <c r="A288" s="105" t="s">
        <v>115</v>
      </c>
      <c r="B288" s="106">
        <v>7</v>
      </c>
      <c r="C288" s="106" t="s">
        <v>1</v>
      </c>
      <c r="D288" s="107" t="s">
        <v>34</v>
      </c>
      <c r="E288" s="107"/>
      <c r="F288" s="308">
        <f>'Breakdown -Count'!F285/'Breakdown -Count'!K285</f>
        <v>0</v>
      </c>
      <c r="G288" s="308">
        <f>'Breakdown -Count'!G285/'Breakdown -Count'!K285</f>
        <v>1</v>
      </c>
      <c r="H288" s="308">
        <f>'Breakdown -Count'!H285/'Breakdown -Count'!K285</f>
        <v>0</v>
      </c>
      <c r="I288" s="308">
        <f>'Breakdown -Count'!I285/'Breakdown -Count'!K285</f>
        <v>0</v>
      </c>
      <c r="J288" s="308">
        <f>'Breakdown -Count'!J285/'Breakdown -Count'!K285</f>
        <v>0</v>
      </c>
      <c r="K288" s="108">
        <f t="shared" si="12"/>
        <v>1</v>
      </c>
      <c r="L288" s="108">
        <v>8</v>
      </c>
      <c r="M288" s="109">
        <f t="shared" si="13"/>
        <v>0.125</v>
      </c>
      <c r="N288" s="254">
        <f t="shared" si="14"/>
        <v>4</v>
      </c>
    </row>
    <row r="289" spans="1:14" s="18" customFormat="1" ht="18" thickBot="1">
      <c r="A289" s="105" t="s">
        <v>115</v>
      </c>
      <c r="B289" s="106">
        <v>7</v>
      </c>
      <c r="C289" s="106" t="s">
        <v>6</v>
      </c>
      <c r="D289" s="107" t="s">
        <v>33</v>
      </c>
      <c r="E289" s="107"/>
      <c r="F289" s="308">
        <f>'Breakdown -Count'!F286/'Breakdown -Count'!K286</f>
        <v>1</v>
      </c>
      <c r="G289" s="308">
        <f>'Breakdown -Count'!G286/'Breakdown -Count'!K286</f>
        <v>0</v>
      </c>
      <c r="H289" s="308">
        <f>'Breakdown -Count'!H286/'Breakdown -Count'!K286</f>
        <v>0</v>
      </c>
      <c r="I289" s="308">
        <f>'Breakdown -Count'!I286/'Breakdown -Count'!K286</f>
        <v>0</v>
      </c>
      <c r="J289" s="308">
        <f>'Breakdown -Count'!J286/'Breakdown -Count'!K286</f>
        <v>0</v>
      </c>
      <c r="K289" s="108">
        <f>SUM(F289:J289)</f>
        <v>1</v>
      </c>
      <c r="L289" s="108">
        <v>8</v>
      </c>
      <c r="M289" s="109">
        <f t="shared" si="13"/>
        <v>0.125</v>
      </c>
      <c r="N289" s="254">
        <f t="shared" si="14"/>
        <v>5</v>
      </c>
    </row>
    <row r="290" spans="1:14" s="18" customFormat="1" ht="15.75" thickBot="1">
      <c r="A290" s="105" t="s">
        <v>115</v>
      </c>
      <c r="B290" s="106">
        <v>7</v>
      </c>
      <c r="C290" s="106" t="s">
        <v>7</v>
      </c>
      <c r="D290" s="110" t="s">
        <v>35</v>
      </c>
      <c r="E290" s="110"/>
      <c r="F290" s="308">
        <f>'Breakdown -Count'!F287/'Breakdown -Count'!K287</f>
        <v>1</v>
      </c>
      <c r="G290" s="308">
        <f>'Breakdown -Count'!G287/'Breakdown -Count'!K287</f>
        <v>0</v>
      </c>
      <c r="H290" s="308">
        <f>'Breakdown -Count'!H287/'Breakdown -Count'!K287</f>
        <v>0</v>
      </c>
      <c r="I290" s="308">
        <f>'Breakdown -Count'!I287/'Breakdown -Count'!K287</f>
        <v>0</v>
      </c>
      <c r="J290" s="308">
        <f>'Breakdown -Count'!J287/'Breakdown -Count'!K287</f>
        <v>0</v>
      </c>
      <c r="K290" s="108">
        <f t="shared" si="12"/>
        <v>1</v>
      </c>
      <c r="L290" s="108">
        <v>8</v>
      </c>
      <c r="M290" s="109">
        <f t="shared" si="13"/>
        <v>0.125</v>
      </c>
      <c r="N290" s="254">
        <f t="shared" si="14"/>
        <v>5</v>
      </c>
    </row>
    <row r="291" spans="1:14" s="18" customFormat="1" ht="15.75" thickBot="1">
      <c r="A291" s="105" t="s">
        <v>115</v>
      </c>
      <c r="B291" s="106">
        <v>7</v>
      </c>
      <c r="C291" s="106" t="s">
        <v>8</v>
      </c>
      <c r="D291" s="111" t="s">
        <v>36</v>
      </c>
      <c r="E291" s="111"/>
      <c r="F291" s="308">
        <f>'Breakdown -Count'!F288/'Breakdown -Count'!K288</f>
        <v>0</v>
      </c>
      <c r="G291" s="308">
        <f>'Breakdown -Count'!G288/'Breakdown -Count'!K288</f>
        <v>0.5</v>
      </c>
      <c r="H291" s="308">
        <f>'Breakdown -Count'!H288/'Breakdown -Count'!K288</f>
        <v>0.5</v>
      </c>
      <c r="I291" s="308">
        <f>'Breakdown -Count'!I288/'Breakdown -Count'!K288</f>
        <v>0</v>
      </c>
      <c r="J291" s="308">
        <f>'Breakdown -Count'!J288/'Breakdown -Count'!K288</f>
        <v>0</v>
      </c>
      <c r="K291" s="108">
        <f t="shared" si="12"/>
        <v>1</v>
      </c>
      <c r="L291" s="108">
        <v>8</v>
      </c>
      <c r="M291" s="109">
        <f t="shared" si="13"/>
        <v>0.125</v>
      </c>
      <c r="N291" s="254">
        <f t="shared" si="14"/>
        <v>3.5</v>
      </c>
    </row>
    <row r="292" spans="1:14" s="18" customFormat="1" ht="30.75" thickBot="1">
      <c r="A292" s="105" t="s">
        <v>115</v>
      </c>
      <c r="B292" s="106">
        <v>7</v>
      </c>
      <c r="C292" s="106" t="s">
        <v>9</v>
      </c>
      <c r="D292" s="111" t="s">
        <v>44</v>
      </c>
      <c r="E292" s="111"/>
      <c r="F292" s="308">
        <f>'Breakdown -Count'!F289/'Breakdown -Count'!K289</f>
        <v>0.5</v>
      </c>
      <c r="G292" s="308">
        <f>'Breakdown -Count'!G289/'Breakdown -Count'!K289</f>
        <v>0.5</v>
      </c>
      <c r="H292" s="308">
        <f>'Breakdown -Count'!H289/'Breakdown -Count'!K289</f>
        <v>0</v>
      </c>
      <c r="I292" s="308">
        <f>'Breakdown -Count'!I289/'Breakdown -Count'!K289</f>
        <v>0</v>
      </c>
      <c r="J292" s="308">
        <f>'Breakdown -Count'!J289/'Breakdown -Count'!K289</f>
        <v>0</v>
      </c>
      <c r="K292" s="108">
        <f t="shared" si="12"/>
        <v>1</v>
      </c>
      <c r="L292" s="108">
        <v>8</v>
      </c>
      <c r="M292" s="109">
        <f t="shared" si="13"/>
        <v>0.125</v>
      </c>
      <c r="N292" s="254">
        <f t="shared" si="14"/>
        <v>4.5</v>
      </c>
    </row>
    <row r="293" spans="1:14" s="18" customFormat="1" ht="30.75" thickBot="1">
      <c r="A293" s="105" t="s">
        <v>115</v>
      </c>
      <c r="B293" s="106">
        <v>7</v>
      </c>
      <c r="C293" s="106" t="s">
        <v>10</v>
      </c>
      <c r="D293" s="111" t="s">
        <v>37</v>
      </c>
      <c r="E293" s="111"/>
      <c r="F293" s="308">
        <f>'Breakdown -Count'!F290/'Breakdown -Count'!K290</f>
        <v>0.5</v>
      </c>
      <c r="G293" s="308">
        <f>'Breakdown -Count'!G290/'Breakdown -Count'!K290</f>
        <v>0.5</v>
      </c>
      <c r="H293" s="308">
        <f>'Breakdown -Count'!H290/'Breakdown -Count'!K290</f>
        <v>0</v>
      </c>
      <c r="I293" s="308">
        <f>'Breakdown -Count'!I290/'Breakdown -Count'!K290</f>
        <v>0</v>
      </c>
      <c r="J293" s="308">
        <f>'Breakdown -Count'!J290/'Breakdown -Count'!K290</f>
        <v>0</v>
      </c>
      <c r="K293" s="108">
        <f t="shared" si="12"/>
        <v>1</v>
      </c>
      <c r="L293" s="108">
        <v>8</v>
      </c>
      <c r="M293" s="109">
        <f t="shared" si="13"/>
        <v>0.125</v>
      </c>
      <c r="N293" s="254">
        <f t="shared" si="14"/>
        <v>4.5</v>
      </c>
    </row>
    <row r="294" spans="1:14" s="18" customFormat="1" ht="15.75" thickBot="1">
      <c r="A294" s="105" t="s">
        <v>115</v>
      </c>
      <c r="B294" s="106">
        <v>7</v>
      </c>
      <c r="C294" s="106" t="s">
        <v>11</v>
      </c>
      <c r="D294" s="110" t="s">
        <v>39</v>
      </c>
      <c r="E294" s="110"/>
      <c r="F294" s="308">
        <f>'Breakdown -Count'!F291/'Breakdown -Count'!K291</f>
        <v>0.5</v>
      </c>
      <c r="G294" s="308">
        <f>'Breakdown -Count'!G291/'Breakdown -Count'!K291</f>
        <v>0.5</v>
      </c>
      <c r="H294" s="308">
        <f>'Breakdown -Count'!H291/'Breakdown -Count'!K291</f>
        <v>0</v>
      </c>
      <c r="I294" s="308">
        <f>'Breakdown -Count'!I291/'Breakdown -Count'!K291</f>
        <v>0</v>
      </c>
      <c r="J294" s="308">
        <f>'Breakdown -Count'!J291/'Breakdown -Count'!K291</f>
        <v>0</v>
      </c>
      <c r="K294" s="108">
        <f t="shared" si="12"/>
        <v>1</v>
      </c>
      <c r="L294" s="108">
        <v>8</v>
      </c>
      <c r="M294" s="109">
        <f t="shared" si="13"/>
        <v>0.125</v>
      </c>
      <c r="N294" s="254">
        <f t="shared" si="14"/>
        <v>4.5</v>
      </c>
    </row>
    <row r="295" spans="1:14" s="18" customFormat="1" ht="15.75" thickBot="1">
      <c r="A295" s="105" t="s">
        <v>115</v>
      </c>
      <c r="B295" s="106">
        <v>7</v>
      </c>
      <c r="C295" s="106" t="s">
        <v>12</v>
      </c>
      <c r="D295" s="110" t="s">
        <v>38</v>
      </c>
      <c r="E295" s="110"/>
      <c r="F295" s="308">
        <f>'Breakdown -Count'!F292/'Breakdown -Count'!K292</f>
        <v>0.5</v>
      </c>
      <c r="G295" s="308">
        <f>'Breakdown -Count'!G292/'Breakdown -Count'!K292</f>
        <v>0.5</v>
      </c>
      <c r="H295" s="308">
        <f>'Breakdown -Count'!H292/'Breakdown -Count'!K292</f>
        <v>0</v>
      </c>
      <c r="I295" s="308">
        <f>'Breakdown -Count'!I292/'Breakdown -Count'!K292</f>
        <v>0</v>
      </c>
      <c r="J295" s="308">
        <f>'Breakdown -Count'!J292/'Breakdown -Count'!K292</f>
        <v>0</v>
      </c>
      <c r="K295" s="108">
        <f t="shared" si="12"/>
        <v>1</v>
      </c>
      <c r="L295" s="108">
        <v>8</v>
      </c>
      <c r="M295" s="109">
        <f t="shared" si="13"/>
        <v>0.125</v>
      </c>
      <c r="N295" s="254">
        <f t="shared" si="14"/>
        <v>4.5</v>
      </c>
    </row>
    <row r="296" spans="1:14" s="18" customFormat="1" ht="15.75" thickBot="1">
      <c r="A296" s="105" t="s">
        <v>115</v>
      </c>
      <c r="B296" s="106">
        <v>7</v>
      </c>
      <c r="C296" s="106" t="s">
        <v>13</v>
      </c>
      <c r="D296" s="111" t="s">
        <v>40</v>
      </c>
      <c r="E296" s="111"/>
      <c r="F296" s="308">
        <f>'Breakdown -Count'!F293/'Breakdown -Count'!K293</f>
        <v>0.5</v>
      </c>
      <c r="G296" s="308">
        <f>'Breakdown -Count'!G293/'Breakdown -Count'!K293</f>
        <v>0.5</v>
      </c>
      <c r="H296" s="308">
        <f>'Breakdown -Count'!H293/'Breakdown -Count'!K293</f>
        <v>0</v>
      </c>
      <c r="I296" s="308">
        <f>'Breakdown -Count'!I293/'Breakdown -Count'!K293</f>
        <v>0</v>
      </c>
      <c r="J296" s="308">
        <f>'Breakdown -Count'!J293/'Breakdown -Count'!K293</f>
        <v>0</v>
      </c>
      <c r="K296" s="108">
        <f t="shared" si="12"/>
        <v>1</v>
      </c>
      <c r="L296" s="108">
        <v>8</v>
      </c>
      <c r="M296" s="109">
        <f t="shared" si="13"/>
        <v>0.125</v>
      </c>
      <c r="N296" s="254">
        <f t="shared" si="14"/>
        <v>4.5</v>
      </c>
    </row>
    <row r="297" spans="1:14" s="18" customFormat="1" ht="15.75" thickBot="1">
      <c r="A297" s="105" t="s">
        <v>115</v>
      </c>
      <c r="B297" s="106">
        <v>7</v>
      </c>
      <c r="C297" s="106" t="s">
        <v>15</v>
      </c>
      <c r="D297" s="110" t="s">
        <v>41</v>
      </c>
      <c r="E297" s="110"/>
      <c r="F297" s="308">
        <f>'Breakdown -Count'!F294/'Breakdown -Count'!K294</f>
        <v>0.5</v>
      </c>
      <c r="G297" s="308">
        <f>'Breakdown -Count'!G294/'Breakdown -Count'!K294</f>
        <v>0.5</v>
      </c>
      <c r="H297" s="308">
        <f>'Breakdown -Count'!H294/'Breakdown -Count'!K294</f>
        <v>0</v>
      </c>
      <c r="I297" s="308">
        <f>'Breakdown -Count'!I294/'Breakdown -Count'!K294</f>
        <v>0</v>
      </c>
      <c r="J297" s="308">
        <f>'Breakdown -Count'!J294/'Breakdown -Count'!K294</f>
        <v>0</v>
      </c>
      <c r="K297" s="108">
        <f t="shared" si="12"/>
        <v>1</v>
      </c>
      <c r="L297" s="108">
        <v>8</v>
      </c>
      <c r="M297" s="109">
        <f t="shared" si="13"/>
        <v>0.125</v>
      </c>
      <c r="N297" s="254">
        <f t="shared" si="14"/>
        <v>4.5</v>
      </c>
    </row>
    <row r="298" spans="1:14" s="18" customFormat="1" ht="15.75" thickBot="1">
      <c r="A298" s="105" t="s">
        <v>115</v>
      </c>
      <c r="B298" s="106">
        <v>7</v>
      </c>
      <c r="C298" s="106" t="s">
        <v>16</v>
      </c>
      <c r="D298" s="111" t="s">
        <v>43</v>
      </c>
      <c r="E298" s="110"/>
      <c r="F298" s="308">
        <f>'Breakdown -Count'!F295/'Breakdown -Count'!K295</f>
        <v>0</v>
      </c>
      <c r="G298" s="308">
        <f>'Breakdown -Count'!G295/'Breakdown -Count'!K295</f>
        <v>1</v>
      </c>
      <c r="H298" s="308">
        <f>'Breakdown -Count'!H295/'Breakdown -Count'!K295</f>
        <v>0</v>
      </c>
      <c r="I298" s="308">
        <f>'Breakdown -Count'!I295/'Breakdown -Count'!K295</f>
        <v>0</v>
      </c>
      <c r="J298" s="308">
        <f>'Breakdown -Count'!J295/'Breakdown -Count'!K295</f>
        <v>0</v>
      </c>
      <c r="K298" s="108">
        <f t="shared" si="12"/>
        <v>1</v>
      </c>
      <c r="L298" s="108">
        <v>8</v>
      </c>
      <c r="M298" s="109">
        <f t="shared" si="13"/>
        <v>0.125</v>
      </c>
      <c r="N298" s="254">
        <f t="shared" si="14"/>
        <v>4</v>
      </c>
    </row>
    <row r="299" spans="1:14" s="4" customFormat="1" ht="15.75" thickBot="1">
      <c r="A299" s="105" t="s">
        <v>115</v>
      </c>
      <c r="B299" s="78">
        <v>7</v>
      </c>
      <c r="C299" s="78" t="s">
        <v>17</v>
      </c>
      <c r="D299" s="40" t="s">
        <v>45</v>
      </c>
      <c r="E299" s="40"/>
      <c r="F299" s="308">
        <f>'Breakdown -Count'!F296/'Breakdown -Count'!K296</f>
        <v>1</v>
      </c>
      <c r="G299" s="308">
        <f>'Breakdown -Count'!G296/'Breakdown -Count'!K296</f>
        <v>0</v>
      </c>
      <c r="H299" s="308">
        <f>'Breakdown -Count'!H296/'Breakdown -Count'!K296</f>
        <v>0</v>
      </c>
      <c r="I299" s="308">
        <f>'Breakdown -Count'!I296/'Breakdown -Count'!K296</f>
        <v>0</v>
      </c>
      <c r="J299" s="308">
        <f>'Breakdown -Count'!J296/'Breakdown -Count'!K296</f>
        <v>0</v>
      </c>
      <c r="K299" s="66">
        <f t="shared" si="12"/>
        <v>1</v>
      </c>
      <c r="L299" s="66">
        <v>8</v>
      </c>
      <c r="M299" s="67">
        <f t="shared" si="13"/>
        <v>0.125</v>
      </c>
      <c r="N299" s="254">
        <f t="shared" si="14"/>
        <v>5</v>
      </c>
    </row>
    <row r="300" spans="1:14" s="4" customFormat="1" ht="15" customHeight="1" thickBot="1">
      <c r="A300" s="105" t="s">
        <v>115</v>
      </c>
      <c r="B300" s="72">
        <v>7</v>
      </c>
      <c r="C300" s="72" t="s">
        <v>18</v>
      </c>
      <c r="D300" s="73" t="s">
        <v>46</v>
      </c>
      <c r="E300" s="73"/>
      <c r="F300" s="311">
        <f>'Breakdown -Count'!F297/'Breakdown -Count'!K297</f>
        <v>1</v>
      </c>
      <c r="G300" s="311">
        <f>'Breakdown -Count'!G297/'Breakdown -Count'!K297</f>
        <v>0</v>
      </c>
      <c r="H300" s="311">
        <f>'Breakdown -Count'!H297/'Breakdown -Count'!K297</f>
        <v>0</v>
      </c>
      <c r="I300" s="311">
        <f>'Breakdown -Count'!I297/'Breakdown -Count'!K297</f>
        <v>0</v>
      </c>
      <c r="J300" s="311">
        <f>'Breakdown -Count'!J297/'Breakdown -Count'!K297</f>
        <v>0</v>
      </c>
      <c r="K300" s="75">
        <f t="shared" si="12"/>
        <v>1</v>
      </c>
      <c r="L300" s="75">
        <v>8</v>
      </c>
      <c r="M300" s="76">
        <f t="shared" si="13"/>
        <v>0.125</v>
      </c>
      <c r="N300" s="254">
        <f t="shared" si="14"/>
        <v>5</v>
      </c>
    </row>
    <row r="301" spans="1:14" s="4" customFormat="1" ht="18" thickBot="1">
      <c r="A301" s="48" t="s">
        <v>147</v>
      </c>
      <c r="B301" s="60">
        <v>1</v>
      </c>
      <c r="C301" s="60" t="s">
        <v>0</v>
      </c>
      <c r="D301" s="61" t="s">
        <v>32</v>
      </c>
      <c r="E301" s="61" t="s">
        <v>42</v>
      </c>
      <c r="F301" s="310">
        <f>'Breakdown -Count'!F298/'Breakdown -Count'!K298</f>
        <v>0.1</v>
      </c>
      <c r="G301" s="310">
        <f>'Breakdown -Count'!G298/'Breakdown -Count'!K298</f>
        <v>0.6</v>
      </c>
      <c r="H301" s="310">
        <f>'Breakdown -Count'!H298/'Breakdown -Count'!K298</f>
        <v>0.2</v>
      </c>
      <c r="I301" s="310">
        <f>'Breakdown -Count'!I298/'Breakdown -Count'!K298</f>
        <v>0.1</v>
      </c>
      <c r="J301" s="310">
        <f>'Breakdown -Count'!J298/'Breakdown -Count'!K298</f>
        <v>0</v>
      </c>
      <c r="K301" s="21">
        <f t="shared" si="12"/>
        <v>0.99999999999999989</v>
      </c>
      <c r="L301" s="8">
        <v>33</v>
      </c>
      <c r="M301" s="10">
        <f t="shared" si="13"/>
        <v>3.03030303030303E-2</v>
      </c>
      <c r="N301" s="254">
        <f t="shared" si="14"/>
        <v>3.7000000000000006</v>
      </c>
    </row>
    <row r="302" spans="1:14" s="4" customFormat="1" ht="18" thickBot="1">
      <c r="A302" s="31" t="s">
        <v>147</v>
      </c>
      <c r="B302" s="58">
        <v>1</v>
      </c>
      <c r="C302" s="58" t="s">
        <v>1</v>
      </c>
      <c r="D302" s="59" t="s">
        <v>34</v>
      </c>
      <c r="E302" s="59"/>
      <c r="F302" s="308">
        <f>'Breakdown -Count'!F299/'Breakdown -Count'!K299</f>
        <v>0.1111111111111111</v>
      </c>
      <c r="G302" s="308">
        <f>'Breakdown -Count'!G299/'Breakdown -Count'!K299</f>
        <v>0.3888888888888889</v>
      </c>
      <c r="H302" s="308">
        <f>'Breakdown -Count'!H299/'Breakdown -Count'!K299</f>
        <v>0.33333333333333331</v>
      </c>
      <c r="I302" s="308">
        <f>'Breakdown -Count'!I299/'Breakdown -Count'!K299</f>
        <v>5.5555555555555552E-2</v>
      </c>
      <c r="J302" s="308">
        <f>'Breakdown -Count'!J299/'Breakdown -Count'!K299</f>
        <v>0.1111111111111111</v>
      </c>
      <c r="K302" s="11">
        <f t="shared" si="12"/>
        <v>1</v>
      </c>
      <c r="L302" s="11">
        <v>33</v>
      </c>
      <c r="M302" s="13">
        <f t="shared" si="13"/>
        <v>3.0303030303030304E-2</v>
      </c>
      <c r="N302" s="254">
        <f t="shared" si="14"/>
        <v>3.3333333333333335</v>
      </c>
    </row>
    <row r="303" spans="1:14" s="4" customFormat="1" ht="18" thickBot="1">
      <c r="A303" s="31" t="s">
        <v>147</v>
      </c>
      <c r="B303" s="58">
        <v>1</v>
      </c>
      <c r="C303" s="58" t="s">
        <v>6</v>
      </c>
      <c r="D303" s="59" t="s">
        <v>33</v>
      </c>
      <c r="E303" s="59"/>
      <c r="F303" s="308">
        <f>'Breakdown -Count'!F300/'Breakdown -Count'!K300</f>
        <v>0.33333333333333331</v>
      </c>
      <c r="G303" s="308">
        <f>'Breakdown -Count'!G300/'Breakdown -Count'!K300</f>
        <v>0.3888888888888889</v>
      </c>
      <c r="H303" s="308">
        <f>'Breakdown -Count'!H300/'Breakdown -Count'!K300</f>
        <v>0.22222222222222221</v>
      </c>
      <c r="I303" s="308">
        <f>'Breakdown -Count'!I300/'Breakdown -Count'!K300</f>
        <v>0</v>
      </c>
      <c r="J303" s="308">
        <f>'Breakdown -Count'!J300/'Breakdown -Count'!K300</f>
        <v>5.5555555555555552E-2</v>
      </c>
      <c r="K303" s="11">
        <f t="shared" si="12"/>
        <v>1</v>
      </c>
      <c r="L303" s="11">
        <v>33</v>
      </c>
      <c r="M303" s="13">
        <f t="shared" si="13"/>
        <v>3.0303030303030304E-2</v>
      </c>
      <c r="N303" s="254">
        <f t="shared" si="14"/>
        <v>3.9444444444444442</v>
      </c>
    </row>
    <row r="304" spans="1:14" s="4" customFormat="1" ht="15.75" thickBot="1">
      <c r="A304" s="31" t="s">
        <v>147</v>
      </c>
      <c r="B304" s="58">
        <v>1</v>
      </c>
      <c r="C304" s="58" t="s">
        <v>7</v>
      </c>
      <c r="D304" s="24" t="s">
        <v>35</v>
      </c>
      <c r="E304" s="24"/>
      <c r="F304" s="308">
        <f>'Breakdown -Count'!F301/'Breakdown -Count'!K301</f>
        <v>0.16666666666666666</v>
      </c>
      <c r="G304" s="308">
        <f>'Breakdown -Count'!G301/'Breakdown -Count'!K301</f>
        <v>0.5</v>
      </c>
      <c r="H304" s="308">
        <f>'Breakdown -Count'!H301/'Breakdown -Count'!K301</f>
        <v>0.1111111111111111</v>
      </c>
      <c r="I304" s="308">
        <f>'Breakdown -Count'!I301/'Breakdown -Count'!K301</f>
        <v>0.22222222222222221</v>
      </c>
      <c r="J304" s="308">
        <f>'Breakdown -Count'!J301/'Breakdown -Count'!K301</f>
        <v>0</v>
      </c>
      <c r="K304" s="11">
        <f t="shared" si="12"/>
        <v>0.99999999999999989</v>
      </c>
      <c r="L304" s="11">
        <v>33</v>
      </c>
      <c r="M304" s="13">
        <f t="shared" si="13"/>
        <v>3.03030303030303E-2</v>
      </c>
      <c r="N304" s="254">
        <f t="shared" si="14"/>
        <v>3.6111111111111112</v>
      </c>
    </row>
    <row r="305" spans="1:14" s="4" customFormat="1" ht="15.75" thickBot="1">
      <c r="A305" s="31" t="s">
        <v>147</v>
      </c>
      <c r="B305" s="58">
        <v>1</v>
      </c>
      <c r="C305" s="58" t="s">
        <v>8</v>
      </c>
      <c r="D305" s="23" t="s">
        <v>36</v>
      </c>
      <c r="E305" s="23"/>
      <c r="F305" s="308">
        <f>'Breakdown -Count'!F302/'Breakdown -Count'!K302</f>
        <v>0.13333333333333333</v>
      </c>
      <c r="G305" s="308">
        <f>'Breakdown -Count'!G302/'Breakdown -Count'!K302</f>
        <v>0.4</v>
      </c>
      <c r="H305" s="308">
        <f>'Breakdown -Count'!H302/'Breakdown -Count'!K302</f>
        <v>0.26666666666666666</v>
      </c>
      <c r="I305" s="308">
        <f>'Breakdown -Count'!I302/'Breakdown -Count'!K302</f>
        <v>0.2</v>
      </c>
      <c r="J305" s="308">
        <f>'Breakdown -Count'!J302/'Breakdown -Count'!K302</f>
        <v>0</v>
      </c>
      <c r="K305" s="11">
        <f t="shared" si="12"/>
        <v>1</v>
      </c>
      <c r="L305" s="11">
        <v>33</v>
      </c>
      <c r="M305" s="13">
        <f t="shared" si="13"/>
        <v>3.0303030303030304E-2</v>
      </c>
      <c r="N305" s="254">
        <f t="shared" si="14"/>
        <v>3.4666666666666663</v>
      </c>
    </row>
    <row r="306" spans="1:14" s="4" customFormat="1" ht="30.75" thickBot="1">
      <c r="A306" s="31" t="s">
        <v>147</v>
      </c>
      <c r="B306" s="58">
        <v>1</v>
      </c>
      <c r="C306" s="58" t="s">
        <v>9</v>
      </c>
      <c r="D306" s="23" t="s">
        <v>44</v>
      </c>
      <c r="E306" s="23"/>
      <c r="F306" s="308">
        <f>'Breakdown -Count'!F303/'Breakdown -Count'!K303</f>
        <v>5.8823529411764705E-2</v>
      </c>
      <c r="G306" s="308">
        <f>'Breakdown -Count'!G303/'Breakdown -Count'!K303</f>
        <v>0.47058823529411764</v>
      </c>
      <c r="H306" s="308">
        <f>'Breakdown -Count'!H303/'Breakdown -Count'!K303</f>
        <v>0.35294117647058826</v>
      </c>
      <c r="I306" s="308">
        <f>'Breakdown -Count'!I303/'Breakdown -Count'!K303</f>
        <v>5.8823529411764705E-2</v>
      </c>
      <c r="J306" s="308">
        <f>'Breakdown -Count'!J303/'Breakdown -Count'!K303</f>
        <v>5.8823529411764705E-2</v>
      </c>
      <c r="K306" s="11">
        <f t="shared" si="12"/>
        <v>1</v>
      </c>
      <c r="L306" s="11">
        <v>33</v>
      </c>
      <c r="M306" s="13">
        <f t="shared" si="13"/>
        <v>3.0303030303030304E-2</v>
      </c>
      <c r="N306" s="254">
        <f t="shared" si="14"/>
        <v>3.4117647058823528</v>
      </c>
    </row>
    <row r="307" spans="1:14" s="4" customFormat="1" ht="30.75" thickBot="1">
      <c r="A307" s="31" t="s">
        <v>147</v>
      </c>
      <c r="B307" s="58">
        <v>1</v>
      </c>
      <c r="C307" s="58" t="s">
        <v>10</v>
      </c>
      <c r="D307" s="23" t="s">
        <v>37</v>
      </c>
      <c r="E307" s="23"/>
      <c r="F307" s="308">
        <f>'Breakdown -Count'!F304/'Breakdown -Count'!K304</f>
        <v>0.16666666666666666</v>
      </c>
      <c r="G307" s="308">
        <f>'Breakdown -Count'!G304/'Breakdown -Count'!K304</f>
        <v>0.5</v>
      </c>
      <c r="H307" s="308">
        <f>'Breakdown -Count'!H304/'Breakdown -Count'!K304</f>
        <v>0.27777777777777779</v>
      </c>
      <c r="I307" s="308">
        <f>'Breakdown -Count'!I304/'Breakdown -Count'!K304</f>
        <v>5.5555555555555552E-2</v>
      </c>
      <c r="J307" s="308">
        <f>'Breakdown -Count'!J304/'Breakdown -Count'!K304</f>
        <v>0</v>
      </c>
      <c r="K307" s="11">
        <f t="shared" si="12"/>
        <v>1</v>
      </c>
      <c r="L307" s="11">
        <v>33</v>
      </c>
      <c r="M307" s="13">
        <f t="shared" si="13"/>
        <v>3.0303030303030304E-2</v>
      </c>
      <c r="N307" s="254">
        <f t="shared" si="14"/>
        <v>3.7777777777777777</v>
      </c>
    </row>
    <row r="308" spans="1:14" s="4" customFormat="1" ht="15.75" thickBot="1">
      <c r="A308" s="31" t="s">
        <v>147</v>
      </c>
      <c r="B308" s="58">
        <v>1</v>
      </c>
      <c r="C308" s="58" t="s">
        <v>11</v>
      </c>
      <c r="D308" s="24" t="s">
        <v>39</v>
      </c>
      <c r="E308" s="24"/>
      <c r="F308" s="308">
        <f>'Breakdown -Count'!F305/'Breakdown -Count'!K305</f>
        <v>0.22222222222222221</v>
      </c>
      <c r="G308" s="308">
        <f>'Breakdown -Count'!G305/'Breakdown -Count'!K305</f>
        <v>0.3888888888888889</v>
      </c>
      <c r="H308" s="308">
        <f>'Breakdown -Count'!H305/'Breakdown -Count'!K305</f>
        <v>0.22222222222222221</v>
      </c>
      <c r="I308" s="308">
        <f>'Breakdown -Count'!I305/'Breakdown -Count'!K305</f>
        <v>0.16666666666666666</v>
      </c>
      <c r="J308" s="308">
        <f>'Breakdown -Count'!J305/'Breakdown -Count'!K305</f>
        <v>0</v>
      </c>
      <c r="K308" s="11">
        <f t="shared" si="12"/>
        <v>1</v>
      </c>
      <c r="L308" s="11">
        <v>33</v>
      </c>
      <c r="M308" s="13">
        <f t="shared" si="13"/>
        <v>3.0303030303030304E-2</v>
      </c>
      <c r="N308" s="254">
        <f t="shared" si="14"/>
        <v>3.666666666666667</v>
      </c>
    </row>
    <row r="309" spans="1:14" s="4" customFormat="1" ht="15.75" thickBot="1">
      <c r="A309" s="31" t="s">
        <v>147</v>
      </c>
      <c r="B309" s="58">
        <v>1</v>
      </c>
      <c r="C309" s="58" t="s">
        <v>12</v>
      </c>
      <c r="D309" s="24" t="s">
        <v>38</v>
      </c>
      <c r="E309" s="24"/>
      <c r="F309" s="308">
        <f>'Breakdown -Count'!F306/'Breakdown -Count'!K306</f>
        <v>0.16666666666666666</v>
      </c>
      <c r="G309" s="308">
        <f>'Breakdown -Count'!G306/'Breakdown -Count'!K306</f>
        <v>0.27777777777777779</v>
      </c>
      <c r="H309" s="308">
        <f>'Breakdown -Count'!H306/'Breakdown -Count'!K306</f>
        <v>0.55555555555555558</v>
      </c>
      <c r="I309" s="308">
        <f>'Breakdown -Count'!I306/'Breakdown -Count'!K306</f>
        <v>0</v>
      </c>
      <c r="J309" s="308">
        <f>'Breakdown -Count'!J306/'Breakdown -Count'!K306</f>
        <v>0</v>
      </c>
      <c r="K309" s="11">
        <f t="shared" si="12"/>
        <v>1</v>
      </c>
      <c r="L309" s="11">
        <v>33</v>
      </c>
      <c r="M309" s="13">
        <f t="shared" si="13"/>
        <v>3.0303030303030304E-2</v>
      </c>
      <c r="N309" s="254">
        <f t="shared" si="14"/>
        <v>3.6111111111111112</v>
      </c>
    </row>
    <row r="310" spans="1:14" s="4" customFormat="1" ht="15.75" thickBot="1">
      <c r="A310" s="31" t="s">
        <v>147</v>
      </c>
      <c r="B310" s="58">
        <v>1</v>
      </c>
      <c r="C310" s="58" t="s">
        <v>13</v>
      </c>
      <c r="D310" s="23" t="s">
        <v>40</v>
      </c>
      <c r="E310" s="23"/>
      <c r="F310" s="308">
        <f>'Breakdown -Count'!F307/'Breakdown -Count'!K307</f>
        <v>0.22222222222222221</v>
      </c>
      <c r="G310" s="308">
        <f>'Breakdown -Count'!G307/'Breakdown -Count'!K307</f>
        <v>0.3888888888888889</v>
      </c>
      <c r="H310" s="308">
        <f>'Breakdown -Count'!H307/'Breakdown -Count'!K307</f>
        <v>0.33333333333333331</v>
      </c>
      <c r="I310" s="308">
        <f>'Breakdown -Count'!I307/'Breakdown -Count'!K307</f>
        <v>5.5555555555555552E-2</v>
      </c>
      <c r="J310" s="308">
        <f>'Breakdown -Count'!J307/'Breakdown -Count'!K307</f>
        <v>0</v>
      </c>
      <c r="K310" s="11">
        <f t="shared" si="12"/>
        <v>1</v>
      </c>
      <c r="L310" s="11">
        <v>33</v>
      </c>
      <c r="M310" s="13">
        <f t="shared" si="13"/>
        <v>3.0303030303030304E-2</v>
      </c>
      <c r="N310" s="254">
        <f t="shared" si="14"/>
        <v>3.7777777777777781</v>
      </c>
    </row>
    <row r="311" spans="1:14" s="4" customFormat="1" ht="15.75" thickBot="1">
      <c r="A311" s="31" t="s">
        <v>147</v>
      </c>
      <c r="B311" s="58">
        <v>1</v>
      </c>
      <c r="C311" s="58" t="s">
        <v>15</v>
      </c>
      <c r="D311" s="24" t="s">
        <v>41</v>
      </c>
      <c r="E311" s="24"/>
      <c r="F311" s="308">
        <f>'Breakdown -Count'!F308/'Breakdown -Count'!K308</f>
        <v>0.1111111111111111</v>
      </c>
      <c r="G311" s="308">
        <f>'Breakdown -Count'!G308/'Breakdown -Count'!K308</f>
        <v>0.33333333333333331</v>
      </c>
      <c r="H311" s="308">
        <f>'Breakdown -Count'!H308/'Breakdown -Count'!K308</f>
        <v>0.5</v>
      </c>
      <c r="I311" s="308">
        <f>'Breakdown -Count'!I308/'Breakdown -Count'!K308</f>
        <v>0</v>
      </c>
      <c r="J311" s="308">
        <f>'Breakdown -Count'!J308/'Breakdown -Count'!K308</f>
        <v>5.5555555555555552E-2</v>
      </c>
      <c r="K311" s="11">
        <f t="shared" si="12"/>
        <v>1</v>
      </c>
      <c r="L311" s="11">
        <v>33</v>
      </c>
      <c r="M311" s="13">
        <f t="shared" si="13"/>
        <v>3.0303030303030304E-2</v>
      </c>
      <c r="N311" s="254">
        <f t="shared" si="14"/>
        <v>3.4444444444444442</v>
      </c>
    </row>
    <row r="312" spans="1:14" s="4" customFormat="1" ht="15.75" thickBot="1">
      <c r="A312" s="31" t="s">
        <v>147</v>
      </c>
      <c r="B312" s="58">
        <v>1</v>
      </c>
      <c r="C312" s="58" t="s">
        <v>16</v>
      </c>
      <c r="D312" s="23" t="s">
        <v>43</v>
      </c>
      <c r="E312" s="24"/>
      <c r="F312" s="308">
        <f>'Breakdown -Count'!F309/'Breakdown -Count'!K309</f>
        <v>0.22222222222222221</v>
      </c>
      <c r="G312" s="308">
        <f>'Breakdown -Count'!G309/'Breakdown -Count'!K309</f>
        <v>0.33333333333333331</v>
      </c>
      <c r="H312" s="308">
        <f>'Breakdown -Count'!H309/'Breakdown -Count'!K309</f>
        <v>0.44444444444444442</v>
      </c>
      <c r="I312" s="308">
        <f>'Breakdown -Count'!I309/'Breakdown -Count'!K309</f>
        <v>0</v>
      </c>
      <c r="J312" s="308">
        <f>'Breakdown -Count'!J309/'Breakdown -Count'!K309</f>
        <v>0</v>
      </c>
      <c r="K312" s="11">
        <f t="shared" si="12"/>
        <v>1</v>
      </c>
      <c r="L312" s="11">
        <v>33</v>
      </c>
      <c r="M312" s="13">
        <f t="shared" si="13"/>
        <v>3.0303030303030304E-2</v>
      </c>
      <c r="N312" s="254">
        <f t="shared" si="14"/>
        <v>3.7777777777777777</v>
      </c>
    </row>
    <row r="313" spans="1:14" s="4" customFormat="1" ht="15.75" thickBot="1">
      <c r="A313" s="31" t="s">
        <v>147</v>
      </c>
      <c r="B313" s="78">
        <v>1</v>
      </c>
      <c r="C313" s="78" t="s">
        <v>17</v>
      </c>
      <c r="D313" s="40" t="s">
        <v>45</v>
      </c>
      <c r="E313" s="40"/>
      <c r="F313" s="308">
        <f>'Breakdown -Count'!F310/'Breakdown -Count'!K310</f>
        <v>0.44444444444444442</v>
      </c>
      <c r="G313" s="308">
        <f>'Breakdown -Count'!G310/'Breakdown -Count'!K310</f>
        <v>0</v>
      </c>
      <c r="H313" s="308">
        <f>'Breakdown -Count'!H310/'Breakdown -Count'!K310</f>
        <v>0.22222222222222221</v>
      </c>
      <c r="I313" s="308">
        <f>'Breakdown -Count'!I310/'Breakdown -Count'!K310</f>
        <v>0.22222222222222221</v>
      </c>
      <c r="J313" s="308">
        <f>'Breakdown -Count'!J310/'Breakdown -Count'!K310</f>
        <v>0.1111111111111111</v>
      </c>
      <c r="K313" s="66">
        <f t="shared" si="12"/>
        <v>1</v>
      </c>
      <c r="L313" s="66">
        <v>33</v>
      </c>
      <c r="M313" s="67">
        <f t="shared" si="13"/>
        <v>3.0303030303030304E-2</v>
      </c>
      <c r="N313" s="254">
        <f t="shared" si="14"/>
        <v>3.4444444444444442</v>
      </c>
    </row>
    <row r="314" spans="1:14" s="4" customFormat="1" ht="15.75" thickBot="1">
      <c r="A314" s="31" t="s">
        <v>147</v>
      </c>
      <c r="B314" s="72">
        <v>1</v>
      </c>
      <c r="C314" s="72" t="s">
        <v>18</v>
      </c>
      <c r="D314" s="73" t="s">
        <v>46</v>
      </c>
      <c r="E314" s="73"/>
      <c r="F314" s="311">
        <f>'Breakdown -Count'!F311/'Breakdown -Count'!K311</f>
        <v>0.52941176470588236</v>
      </c>
      <c r="G314" s="311">
        <f>'Breakdown -Count'!G311/'Breakdown -Count'!K311</f>
        <v>5.8823529411764705E-2</v>
      </c>
      <c r="H314" s="311">
        <f>'Breakdown -Count'!H311/'Breakdown -Count'!K311</f>
        <v>0.17647058823529413</v>
      </c>
      <c r="I314" s="311">
        <f>'Breakdown -Count'!I311/'Breakdown -Count'!K311</f>
        <v>0.11764705882352941</v>
      </c>
      <c r="J314" s="311">
        <f>'Breakdown -Count'!J311/'Breakdown -Count'!K311</f>
        <v>0.11764705882352941</v>
      </c>
      <c r="K314" s="75">
        <f t="shared" si="12"/>
        <v>1</v>
      </c>
      <c r="L314" s="75">
        <v>33</v>
      </c>
      <c r="M314" s="76">
        <f t="shared" si="13"/>
        <v>3.0303030303030304E-2</v>
      </c>
      <c r="N314" s="254">
        <f t="shared" si="14"/>
        <v>3.7647058823529411</v>
      </c>
    </row>
    <row r="315" spans="1:14" s="4" customFormat="1" ht="18" thickBot="1">
      <c r="A315" s="48" t="s">
        <v>148</v>
      </c>
      <c r="B315" s="60">
        <v>2</v>
      </c>
      <c r="C315" s="60" t="s">
        <v>0</v>
      </c>
      <c r="D315" s="61" t="s">
        <v>32</v>
      </c>
      <c r="E315" s="61" t="s">
        <v>42</v>
      </c>
      <c r="F315" s="310">
        <f>'Breakdown -Count'!F312/'Breakdown -Count'!K312</f>
        <v>0.5</v>
      </c>
      <c r="G315" s="310">
        <f>'Breakdown -Count'!G312/'Breakdown -Count'!K312</f>
        <v>0.33333333333333331</v>
      </c>
      <c r="H315" s="310">
        <f>'Breakdown -Count'!H312/'Breakdown -Count'!K312</f>
        <v>0.16666666666666666</v>
      </c>
      <c r="I315" s="310">
        <f>'Breakdown -Count'!I312/'Breakdown -Count'!K312</f>
        <v>0</v>
      </c>
      <c r="J315" s="310">
        <f>'Breakdown -Count'!J312/'Breakdown -Count'!K312</f>
        <v>0</v>
      </c>
      <c r="K315" s="8">
        <f t="shared" si="12"/>
        <v>0.99999999999999989</v>
      </c>
      <c r="L315" s="8">
        <v>16</v>
      </c>
      <c r="M315" s="10">
        <f t="shared" si="13"/>
        <v>6.2499999999999993E-2</v>
      </c>
      <c r="N315" s="254">
        <f t="shared" si="14"/>
        <v>4.3333333333333339</v>
      </c>
    </row>
    <row r="316" spans="1:14" s="4" customFormat="1" ht="18" thickBot="1">
      <c r="A316" s="31" t="s">
        <v>148</v>
      </c>
      <c r="B316" s="58">
        <v>2</v>
      </c>
      <c r="C316" s="58" t="s">
        <v>1</v>
      </c>
      <c r="D316" s="59" t="s">
        <v>34</v>
      </c>
      <c r="E316" s="59"/>
      <c r="F316" s="308">
        <f>'Breakdown -Count'!F313/'Breakdown -Count'!K313</f>
        <v>0.1</v>
      </c>
      <c r="G316" s="308">
        <f>'Breakdown -Count'!G313/'Breakdown -Count'!K313</f>
        <v>0.6</v>
      </c>
      <c r="H316" s="308">
        <f>'Breakdown -Count'!H313/'Breakdown -Count'!K313</f>
        <v>0.3</v>
      </c>
      <c r="I316" s="308">
        <f>'Breakdown -Count'!I313/'Breakdown -Count'!K313</f>
        <v>0</v>
      </c>
      <c r="J316" s="308">
        <f>'Breakdown -Count'!J313/'Breakdown -Count'!K313</f>
        <v>0</v>
      </c>
      <c r="K316" s="11">
        <f t="shared" si="12"/>
        <v>1</v>
      </c>
      <c r="L316" s="11">
        <v>16</v>
      </c>
      <c r="M316" s="13">
        <f t="shared" si="13"/>
        <v>6.25E-2</v>
      </c>
      <c r="N316" s="254">
        <f t="shared" si="14"/>
        <v>3.8</v>
      </c>
    </row>
    <row r="317" spans="1:14" s="4" customFormat="1" ht="18" thickBot="1">
      <c r="A317" s="31" t="s">
        <v>148</v>
      </c>
      <c r="B317" s="58">
        <v>2</v>
      </c>
      <c r="C317" s="58" t="s">
        <v>6</v>
      </c>
      <c r="D317" s="59" t="s">
        <v>33</v>
      </c>
      <c r="E317" s="59"/>
      <c r="F317" s="308">
        <f>'Breakdown -Count'!F314/'Breakdown -Count'!K314</f>
        <v>0.5</v>
      </c>
      <c r="G317" s="308">
        <f>'Breakdown -Count'!G314/'Breakdown -Count'!K314</f>
        <v>0.25</v>
      </c>
      <c r="H317" s="308">
        <f>'Breakdown -Count'!H314/'Breakdown -Count'!K314</f>
        <v>0.25</v>
      </c>
      <c r="I317" s="308">
        <f>'Breakdown -Count'!I314/'Breakdown -Count'!K314</f>
        <v>0</v>
      </c>
      <c r="J317" s="308">
        <f>'Breakdown -Count'!J314/'Breakdown -Count'!K314</f>
        <v>0</v>
      </c>
      <c r="K317" s="11">
        <f t="shared" si="12"/>
        <v>1</v>
      </c>
      <c r="L317" s="11">
        <v>16</v>
      </c>
      <c r="M317" s="13">
        <f t="shared" si="13"/>
        <v>6.25E-2</v>
      </c>
      <c r="N317" s="254">
        <f t="shared" si="14"/>
        <v>4.25</v>
      </c>
    </row>
    <row r="318" spans="1:14" s="4" customFormat="1" ht="15.75" thickBot="1">
      <c r="A318" s="31" t="s">
        <v>148</v>
      </c>
      <c r="B318" s="58">
        <v>2</v>
      </c>
      <c r="C318" s="58" t="s">
        <v>7</v>
      </c>
      <c r="D318" s="24" t="s">
        <v>35</v>
      </c>
      <c r="E318" s="24"/>
      <c r="F318" s="308">
        <f>'Breakdown -Count'!F315/'Breakdown -Count'!K315</f>
        <v>0.25</v>
      </c>
      <c r="G318" s="308">
        <f>'Breakdown -Count'!G315/'Breakdown -Count'!K315</f>
        <v>0</v>
      </c>
      <c r="H318" s="308">
        <f>'Breakdown -Count'!H315/'Breakdown -Count'!K315</f>
        <v>0.5</v>
      </c>
      <c r="I318" s="308">
        <f>'Breakdown -Count'!I315/'Breakdown -Count'!K315</f>
        <v>0.25</v>
      </c>
      <c r="J318" s="308">
        <f>'Breakdown -Count'!J315/'Breakdown -Count'!K315</f>
        <v>0</v>
      </c>
      <c r="K318" s="11">
        <f t="shared" si="12"/>
        <v>1</v>
      </c>
      <c r="L318" s="11">
        <v>16</v>
      </c>
      <c r="M318" s="13">
        <f t="shared" si="13"/>
        <v>6.25E-2</v>
      </c>
      <c r="N318" s="254">
        <f t="shared" si="14"/>
        <v>3.25</v>
      </c>
    </row>
    <row r="319" spans="1:14" s="4" customFormat="1" ht="15.75" thickBot="1">
      <c r="A319" s="31" t="s">
        <v>148</v>
      </c>
      <c r="B319" s="58">
        <v>2</v>
      </c>
      <c r="C319" s="58" t="s">
        <v>8</v>
      </c>
      <c r="D319" s="23" t="s">
        <v>36</v>
      </c>
      <c r="E319" s="23"/>
      <c r="F319" s="308">
        <f>'Breakdown -Count'!F316/'Breakdown -Count'!K316</f>
        <v>0.3</v>
      </c>
      <c r="G319" s="308">
        <f>'Breakdown -Count'!G316/'Breakdown -Count'!K316</f>
        <v>0.5</v>
      </c>
      <c r="H319" s="308">
        <f>'Breakdown -Count'!H316/'Breakdown -Count'!K316</f>
        <v>0.1</v>
      </c>
      <c r="I319" s="308">
        <f>'Breakdown -Count'!I316/'Breakdown -Count'!K316</f>
        <v>0.1</v>
      </c>
      <c r="J319" s="308">
        <f>'Breakdown -Count'!J316/'Breakdown -Count'!K316</f>
        <v>0</v>
      </c>
      <c r="K319" s="11">
        <f t="shared" si="12"/>
        <v>1</v>
      </c>
      <c r="L319" s="11">
        <v>16</v>
      </c>
      <c r="M319" s="13">
        <f t="shared" si="13"/>
        <v>6.25E-2</v>
      </c>
      <c r="N319" s="254">
        <f t="shared" si="14"/>
        <v>4</v>
      </c>
    </row>
    <row r="320" spans="1:14" s="4" customFormat="1" ht="30.75" thickBot="1">
      <c r="A320" s="31" t="s">
        <v>148</v>
      </c>
      <c r="B320" s="58">
        <v>2</v>
      </c>
      <c r="C320" s="58" t="s">
        <v>9</v>
      </c>
      <c r="D320" s="23" t="s">
        <v>44</v>
      </c>
      <c r="E320" s="23"/>
      <c r="F320" s="308">
        <f>'Breakdown -Count'!F317/'Breakdown -Count'!K317</f>
        <v>0.2</v>
      </c>
      <c r="G320" s="308">
        <f>'Breakdown -Count'!G317/'Breakdown -Count'!K317</f>
        <v>0.7</v>
      </c>
      <c r="H320" s="308">
        <f>'Breakdown -Count'!H317/'Breakdown -Count'!K317</f>
        <v>0.1</v>
      </c>
      <c r="I320" s="308">
        <f>'Breakdown -Count'!I317/'Breakdown -Count'!K317</f>
        <v>0</v>
      </c>
      <c r="J320" s="308">
        <f>'Breakdown -Count'!J317/'Breakdown -Count'!K317</f>
        <v>0</v>
      </c>
      <c r="K320" s="11">
        <f t="shared" si="12"/>
        <v>0.99999999999999989</v>
      </c>
      <c r="L320" s="11">
        <v>16</v>
      </c>
      <c r="M320" s="13">
        <f t="shared" si="13"/>
        <v>6.2499999999999993E-2</v>
      </c>
      <c r="N320" s="254">
        <f t="shared" si="14"/>
        <v>4.1000000000000005</v>
      </c>
    </row>
    <row r="321" spans="1:14" s="4" customFormat="1" ht="30.75" thickBot="1">
      <c r="A321" s="31" t="s">
        <v>148</v>
      </c>
      <c r="B321" s="58">
        <v>2</v>
      </c>
      <c r="C321" s="58" t="s">
        <v>10</v>
      </c>
      <c r="D321" s="23" t="s">
        <v>37</v>
      </c>
      <c r="E321" s="23"/>
      <c r="F321" s="308">
        <f>'Breakdown -Count'!F318/'Breakdown -Count'!K318</f>
        <v>0.1</v>
      </c>
      <c r="G321" s="308">
        <f>'Breakdown -Count'!G318/'Breakdown -Count'!K318</f>
        <v>0.8</v>
      </c>
      <c r="H321" s="308">
        <f>'Breakdown -Count'!H318/'Breakdown -Count'!K318</f>
        <v>0.1</v>
      </c>
      <c r="I321" s="308">
        <f>'Breakdown -Count'!I318/'Breakdown -Count'!K318</f>
        <v>0</v>
      </c>
      <c r="J321" s="308">
        <f>'Breakdown -Count'!J318/'Breakdown -Count'!K318</f>
        <v>0</v>
      </c>
      <c r="K321" s="11">
        <f t="shared" si="12"/>
        <v>1</v>
      </c>
      <c r="L321" s="11">
        <v>16</v>
      </c>
      <c r="M321" s="13">
        <f t="shared" si="13"/>
        <v>6.25E-2</v>
      </c>
      <c r="N321" s="254">
        <f t="shared" si="14"/>
        <v>4</v>
      </c>
    </row>
    <row r="322" spans="1:14" s="4" customFormat="1" ht="15.75" thickBot="1">
      <c r="A322" s="31" t="s">
        <v>148</v>
      </c>
      <c r="B322" s="58">
        <v>2</v>
      </c>
      <c r="C322" s="58" t="s">
        <v>11</v>
      </c>
      <c r="D322" s="24" t="s">
        <v>39</v>
      </c>
      <c r="E322" s="24"/>
      <c r="F322" s="308">
        <f>'Breakdown -Count'!F319/'Breakdown -Count'!K319</f>
        <v>0.4</v>
      </c>
      <c r="G322" s="308">
        <f>'Breakdown -Count'!G319/'Breakdown -Count'!K319</f>
        <v>0.4</v>
      </c>
      <c r="H322" s="308">
        <f>'Breakdown -Count'!H319/'Breakdown -Count'!K319</f>
        <v>0.1</v>
      </c>
      <c r="I322" s="308">
        <f>'Breakdown -Count'!I319/'Breakdown -Count'!K319</f>
        <v>0.1</v>
      </c>
      <c r="J322" s="308">
        <f>'Breakdown -Count'!J319/'Breakdown -Count'!K319</f>
        <v>0</v>
      </c>
      <c r="K322" s="11">
        <f t="shared" si="12"/>
        <v>1</v>
      </c>
      <c r="L322" s="11">
        <v>16</v>
      </c>
      <c r="M322" s="13">
        <f t="shared" si="13"/>
        <v>6.25E-2</v>
      </c>
      <c r="N322" s="254">
        <f t="shared" si="14"/>
        <v>4.1000000000000005</v>
      </c>
    </row>
    <row r="323" spans="1:14" s="4" customFormat="1" ht="15.75" thickBot="1">
      <c r="A323" s="31" t="s">
        <v>148</v>
      </c>
      <c r="B323" s="58">
        <v>2</v>
      </c>
      <c r="C323" s="58" t="s">
        <v>12</v>
      </c>
      <c r="D323" s="24" t="s">
        <v>38</v>
      </c>
      <c r="E323" s="24"/>
      <c r="F323" s="308">
        <f>'Breakdown -Count'!F320/'Breakdown -Count'!K320</f>
        <v>0.3</v>
      </c>
      <c r="G323" s="308">
        <f>'Breakdown -Count'!G320/'Breakdown -Count'!K320</f>
        <v>0.4</v>
      </c>
      <c r="H323" s="308">
        <f>'Breakdown -Count'!H320/'Breakdown -Count'!K320</f>
        <v>0.1</v>
      </c>
      <c r="I323" s="308">
        <f>'Breakdown -Count'!I320/'Breakdown -Count'!K320</f>
        <v>0.1</v>
      </c>
      <c r="J323" s="308">
        <f>'Breakdown -Count'!J320/'Breakdown -Count'!K320</f>
        <v>0.1</v>
      </c>
      <c r="K323" s="11">
        <f t="shared" si="12"/>
        <v>0.99999999999999989</v>
      </c>
      <c r="L323" s="11">
        <v>16</v>
      </c>
      <c r="M323" s="13">
        <f t="shared" si="13"/>
        <v>6.2499999999999993E-2</v>
      </c>
      <c r="N323" s="254">
        <f t="shared" si="14"/>
        <v>3.7000000000000011</v>
      </c>
    </row>
    <row r="324" spans="1:14" s="4" customFormat="1" ht="15.75" thickBot="1">
      <c r="A324" s="31" t="s">
        <v>148</v>
      </c>
      <c r="B324" s="58">
        <v>2</v>
      </c>
      <c r="C324" s="58" t="s">
        <v>13</v>
      </c>
      <c r="D324" s="23" t="s">
        <v>40</v>
      </c>
      <c r="E324" s="23"/>
      <c r="F324" s="308">
        <f>'Breakdown -Count'!F321/'Breakdown -Count'!K321</f>
        <v>0.33333333333333331</v>
      </c>
      <c r="G324" s="308">
        <f>'Breakdown -Count'!G321/'Breakdown -Count'!K321</f>
        <v>0.44444444444444442</v>
      </c>
      <c r="H324" s="308">
        <f>'Breakdown -Count'!H321/'Breakdown -Count'!K321</f>
        <v>0.1111111111111111</v>
      </c>
      <c r="I324" s="308">
        <f>'Breakdown -Count'!I321/'Breakdown -Count'!K321</f>
        <v>0.1111111111111111</v>
      </c>
      <c r="J324" s="308">
        <f>'Breakdown -Count'!J321/'Breakdown -Count'!K321</f>
        <v>0</v>
      </c>
      <c r="K324" s="11">
        <f t="shared" si="12"/>
        <v>1</v>
      </c>
      <c r="L324" s="11">
        <v>16</v>
      </c>
      <c r="M324" s="13">
        <f t="shared" si="13"/>
        <v>6.25E-2</v>
      </c>
      <c r="N324" s="254">
        <f t="shared" si="14"/>
        <v>4</v>
      </c>
    </row>
    <row r="325" spans="1:14" s="4" customFormat="1" ht="15.75" thickBot="1">
      <c r="A325" s="31" t="s">
        <v>148</v>
      </c>
      <c r="B325" s="58">
        <v>2</v>
      </c>
      <c r="C325" s="58" t="s">
        <v>15</v>
      </c>
      <c r="D325" s="24" t="s">
        <v>41</v>
      </c>
      <c r="E325" s="24"/>
      <c r="F325" s="308">
        <f>'Breakdown -Count'!F322/'Breakdown -Count'!K322</f>
        <v>0.3</v>
      </c>
      <c r="G325" s="308">
        <f>'Breakdown -Count'!G322/'Breakdown -Count'!K322</f>
        <v>0.4</v>
      </c>
      <c r="H325" s="308">
        <f>'Breakdown -Count'!H322/'Breakdown -Count'!K322</f>
        <v>0.1</v>
      </c>
      <c r="I325" s="308">
        <f>'Breakdown -Count'!I322/'Breakdown -Count'!K322</f>
        <v>0</v>
      </c>
      <c r="J325" s="308">
        <f>'Breakdown -Count'!J322/'Breakdown -Count'!K322</f>
        <v>0.2</v>
      </c>
      <c r="K325" s="11">
        <f t="shared" si="12"/>
        <v>1</v>
      </c>
      <c r="L325" s="11">
        <v>16</v>
      </c>
      <c r="M325" s="13">
        <f t="shared" si="13"/>
        <v>6.25E-2</v>
      </c>
      <c r="N325" s="254">
        <f t="shared" si="14"/>
        <v>3.6000000000000005</v>
      </c>
    </row>
    <row r="326" spans="1:14" s="4" customFormat="1" ht="15.75" thickBot="1">
      <c r="A326" s="31" t="s">
        <v>148</v>
      </c>
      <c r="B326" s="58">
        <v>2</v>
      </c>
      <c r="C326" s="58" t="s">
        <v>16</v>
      </c>
      <c r="D326" s="23" t="s">
        <v>43</v>
      </c>
      <c r="E326" s="24"/>
      <c r="F326" s="308">
        <f>'Breakdown -Count'!F323/'Breakdown -Count'!K323</f>
        <v>0.16666666666666666</v>
      </c>
      <c r="G326" s="308">
        <f>'Breakdown -Count'!G323/'Breakdown -Count'!K323</f>
        <v>0.5</v>
      </c>
      <c r="H326" s="308">
        <f>'Breakdown -Count'!H323/'Breakdown -Count'!K323</f>
        <v>0.16666666666666666</v>
      </c>
      <c r="I326" s="308">
        <f>'Breakdown -Count'!I323/'Breakdown -Count'!K323</f>
        <v>0</v>
      </c>
      <c r="J326" s="308">
        <f>'Breakdown -Count'!J323/'Breakdown -Count'!K323</f>
        <v>0.16666666666666666</v>
      </c>
      <c r="K326" s="11">
        <f t="shared" si="12"/>
        <v>0.99999999999999989</v>
      </c>
      <c r="L326" s="11">
        <v>16</v>
      </c>
      <c r="M326" s="13">
        <f t="shared" si="13"/>
        <v>6.2499999999999993E-2</v>
      </c>
      <c r="N326" s="254">
        <f t="shared" si="14"/>
        <v>3.5</v>
      </c>
    </row>
    <row r="327" spans="1:14" s="4" customFormat="1" ht="15.75" thickBot="1">
      <c r="A327" s="31" t="s">
        <v>148</v>
      </c>
      <c r="B327" s="78">
        <v>2</v>
      </c>
      <c r="C327" s="78" t="s">
        <v>17</v>
      </c>
      <c r="D327" s="40" t="s">
        <v>45</v>
      </c>
      <c r="E327" s="40"/>
      <c r="F327" s="308">
        <f>'Breakdown -Count'!F324/'Breakdown -Count'!K324</f>
        <v>0.6</v>
      </c>
      <c r="G327" s="308">
        <f>'Breakdown -Count'!G324/'Breakdown -Count'!K324</f>
        <v>0</v>
      </c>
      <c r="H327" s="308">
        <f>'Breakdown -Count'!H324/'Breakdown -Count'!K324</f>
        <v>0.3</v>
      </c>
      <c r="I327" s="308">
        <f>'Breakdown -Count'!I324/'Breakdown -Count'!K324</f>
        <v>0.1</v>
      </c>
      <c r="J327" s="308">
        <f>'Breakdown -Count'!J324/'Breakdown -Count'!K324</f>
        <v>0</v>
      </c>
      <c r="K327" s="66">
        <f t="shared" ref="K327:K390" si="15">SUM(F327:J327)</f>
        <v>0.99999999999999989</v>
      </c>
      <c r="L327" s="66">
        <v>16</v>
      </c>
      <c r="M327" s="67">
        <f t="shared" ref="M327:M390" si="16">K327/L327</f>
        <v>6.2499999999999993E-2</v>
      </c>
      <c r="N327" s="254">
        <f t="shared" si="14"/>
        <v>4.1000000000000005</v>
      </c>
    </row>
    <row r="328" spans="1:14" s="4" customFormat="1" ht="15.75" thickBot="1">
      <c r="A328" s="31" t="s">
        <v>148</v>
      </c>
      <c r="B328" s="72">
        <v>2</v>
      </c>
      <c r="C328" s="72" t="s">
        <v>18</v>
      </c>
      <c r="D328" s="73" t="s">
        <v>46</v>
      </c>
      <c r="E328" s="73"/>
      <c r="F328" s="311">
        <f>'Breakdown -Count'!F325/'Breakdown -Count'!K325</f>
        <v>0.6</v>
      </c>
      <c r="G328" s="311">
        <f>'Breakdown -Count'!G325/'Breakdown -Count'!K325</f>
        <v>0.1</v>
      </c>
      <c r="H328" s="311">
        <f>'Breakdown -Count'!H325/'Breakdown -Count'!K325</f>
        <v>0.1</v>
      </c>
      <c r="I328" s="311">
        <f>'Breakdown -Count'!I325/'Breakdown -Count'!K325</f>
        <v>0.1</v>
      </c>
      <c r="J328" s="311">
        <f>'Breakdown -Count'!J325/'Breakdown -Count'!K325</f>
        <v>0.1</v>
      </c>
      <c r="K328" s="75">
        <f t="shared" si="15"/>
        <v>0.99999999999999989</v>
      </c>
      <c r="L328" s="75">
        <v>16</v>
      </c>
      <c r="M328" s="76">
        <f t="shared" si="16"/>
        <v>6.2499999999999993E-2</v>
      </c>
      <c r="N328" s="254">
        <f t="shared" ref="N328:N391" si="17" xml:space="preserve"> (5*F328+4*G328+3*H328+2*I328+1*J328)/K328</f>
        <v>4</v>
      </c>
    </row>
    <row r="329" spans="1:14" s="4" customFormat="1" ht="18" thickBot="1">
      <c r="A329" s="48" t="s">
        <v>149</v>
      </c>
      <c r="B329" s="60">
        <v>3</v>
      </c>
      <c r="C329" s="60" t="s">
        <v>0</v>
      </c>
      <c r="D329" s="61" t="s">
        <v>32</v>
      </c>
      <c r="E329" s="61" t="s">
        <v>42</v>
      </c>
      <c r="F329" s="310">
        <f>'Breakdown -Count'!F326/'Breakdown -Count'!K326</f>
        <v>0</v>
      </c>
      <c r="G329" s="310">
        <f>'Breakdown -Count'!G326/'Breakdown -Count'!K326</f>
        <v>0.2857142857142857</v>
      </c>
      <c r="H329" s="310">
        <f>'Breakdown -Count'!H326/'Breakdown -Count'!K326</f>
        <v>0.7142857142857143</v>
      </c>
      <c r="I329" s="310">
        <f>'Breakdown -Count'!I326/'Breakdown -Count'!K326</f>
        <v>0</v>
      </c>
      <c r="J329" s="310">
        <f>'Breakdown -Count'!J326/'Breakdown -Count'!K326</f>
        <v>0</v>
      </c>
      <c r="K329" s="8">
        <f t="shared" si="15"/>
        <v>1</v>
      </c>
      <c r="L329" s="8">
        <v>26</v>
      </c>
      <c r="M329" s="10">
        <f t="shared" si="16"/>
        <v>3.8461538461538464E-2</v>
      </c>
      <c r="N329" s="254">
        <f t="shared" si="17"/>
        <v>3.2857142857142856</v>
      </c>
    </row>
    <row r="330" spans="1:14" s="4" customFormat="1" ht="18" thickBot="1">
      <c r="A330" s="31" t="s">
        <v>149</v>
      </c>
      <c r="B330" s="58">
        <v>3</v>
      </c>
      <c r="C330" s="58" t="s">
        <v>1</v>
      </c>
      <c r="D330" s="59" t="s">
        <v>34</v>
      </c>
      <c r="E330" s="59"/>
      <c r="F330" s="308">
        <f>'Breakdown -Count'!F327/'Breakdown -Count'!K327</f>
        <v>0.25</v>
      </c>
      <c r="G330" s="308">
        <f>'Breakdown -Count'!G327/'Breakdown -Count'!K327</f>
        <v>0.41666666666666669</v>
      </c>
      <c r="H330" s="308">
        <f>'Breakdown -Count'!H327/'Breakdown -Count'!K327</f>
        <v>0.33333333333333331</v>
      </c>
      <c r="I330" s="308">
        <f>'Breakdown -Count'!I327/'Breakdown -Count'!K327</f>
        <v>0</v>
      </c>
      <c r="J330" s="308">
        <f>'Breakdown -Count'!J327/'Breakdown -Count'!K327</f>
        <v>0</v>
      </c>
      <c r="K330" s="11">
        <f t="shared" si="15"/>
        <v>1</v>
      </c>
      <c r="L330" s="11">
        <v>26</v>
      </c>
      <c r="M330" s="13">
        <f t="shared" si="16"/>
        <v>3.8461538461538464E-2</v>
      </c>
      <c r="N330" s="254">
        <f t="shared" si="17"/>
        <v>3.916666666666667</v>
      </c>
    </row>
    <row r="331" spans="1:14" s="4" customFormat="1" ht="18" thickBot="1">
      <c r="A331" s="31" t="s">
        <v>149</v>
      </c>
      <c r="B331" s="58">
        <v>3</v>
      </c>
      <c r="C331" s="58" t="s">
        <v>6</v>
      </c>
      <c r="D331" s="59" t="s">
        <v>33</v>
      </c>
      <c r="E331" s="59"/>
      <c r="F331" s="308">
        <f>'Breakdown -Count'!F328/'Breakdown -Count'!K328</f>
        <v>0.16666666666666666</v>
      </c>
      <c r="G331" s="308">
        <f>'Breakdown -Count'!G328/'Breakdown -Count'!K328</f>
        <v>0.33333333333333331</v>
      </c>
      <c r="H331" s="308">
        <f>'Breakdown -Count'!H328/'Breakdown -Count'!K328</f>
        <v>0.41666666666666669</v>
      </c>
      <c r="I331" s="308">
        <f>'Breakdown -Count'!I328/'Breakdown -Count'!K328</f>
        <v>0</v>
      </c>
      <c r="J331" s="308">
        <f>'Breakdown -Count'!J328/'Breakdown -Count'!K328</f>
        <v>8.3333333333333329E-2</v>
      </c>
      <c r="K331" s="11">
        <f t="shared" si="15"/>
        <v>1</v>
      </c>
      <c r="L331" s="11">
        <v>26</v>
      </c>
      <c r="M331" s="13">
        <f t="shared" si="16"/>
        <v>3.8461538461538464E-2</v>
      </c>
      <c r="N331" s="254">
        <f t="shared" si="17"/>
        <v>3.5</v>
      </c>
    </row>
    <row r="332" spans="1:14" s="4" customFormat="1" ht="15.75" thickBot="1">
      <c r="A332" s="31" t="s">
        <v>149</v>
      </c>
      <c r="B332" s="58">
        <v>3</v>
      </c>
      <c r="C332" s="58" t="s">
        <v>7</v>
      </c>
      <c r="D332" s="24" t="s">
        <v>35</v>
      </c>
      <c r="E332" s="24"/>
      <c r="F332" s="308">
        <f>'Breakdown -Count'!F329/'Breakdown -Count'!K329</f>
        <v>8.3333333333333329E-2</v>
      </c>
      <c r="G332" s="308">
        <f>'Breakdown -Count'!G329/'Breakdown -Count'!K329</f>
        <v>0.58333333333333337</v>
      </c>
      <c r="H332" s="308">
        <f>'Breakdown -Count'!H329/'Breakdown -Count'!K329</f>
        <v>0.33333333333333331</v>
      </c>
      <c r="I332" s="308">
        <f>'Breakdown -Count'!I329/'Breakdown -Count'!K329</f>
        <v>0</v>
      </c>
      <c r="J332" s="308">
        <f>'Breakdown -Count'!J329/'Breakdown -Count'!K329</f>
        <v>0</v>
      </c>
      <c r="K332" s="11">
        <f t="shared" si="15"/>
        <v>1</v>
      </c>
      <c r="L332" s="11">
        <v>26</v>
      </c>
      <c r="M332" s="13">
        <f t="shared" si="16"/>
        <v>3.8461538461538464E-2</v>
      </c>
      <c r="N332" s="254">
        <f t="shared" si="17"/>
        <v>3.75</v>
      </c>
    </row>
    <row r="333" spans="1:14" s="4" customFormat="1" ht="15.75" thickBot="1">
      <c r="A333" s="31" t="s">
        <v>149</v>
      </c>
      <c r="B333" s="58">
        <v>3</v>
      </c>
      <c r="C333" s="58" t="s">
        <v>8</v>
      </c>
      <c r="D333" s="23" t="s">
        <v>36</v>
      </c>
      <c r="E333" s="23"/>
      <c r="F333" s="308">
        <f>'Breakdown -Count'!F330/'Breakdown -Count'!K330</f>
        <v>0</v>
      </c>
      <c r="G333" s="308">
        <f>'Breakdown -Count'!G330/'Breakdown -Count'!K330</f>
        <v>0.18181818181818182</v>
      </c>
      <c r="H333" s="308">
        <f>'Breakdown -Count'!H330/'Breakdown -Count'!K330</f>
        <v>0.72727272727272729</v>
      </c>
      <c r="I333" s="308">
        <f>'Breakdown -Count'!I330/'Breakdown -Count'!K330</f>
        <v>9.0909090909090912E-2</v>
      </c>
      <c r="J333" s="308">
        <f>'Breakdown -Count'!J330/'Breakdown -Count'!K330</f>
        <v>0</v>
      </c>
      <c r="K333" s="11">
        <f t="shared" si="15"/>
        <v>1</v>
      </c>
      <c r="L333" s="11">
        <v>26</v>
      </c>
      <c r="M333" s="13">
        <f t="shared" si="16"/>
        <v>3.8461538461538464E-2</v>
      </c>
      <c r="N333" s="254">
        <f t="shared" si="17"/>
        <v>3.0909090909090908</v>
      </c>
    </row>
    <row r="334" spans="1:14" s="4" customFormat="1" ht="30.75" thickBot="1">
      <c r="A334" s="31" t="s">
        <v>149</v>
      </c>
      <c r="B334" s="58">
        <v>3</v>
      </c>
      <c r="C334" s="58" t="s">
        <v>9</v>
      </c>
      <c r="D334" s="23" t="s">
        <v>44</v>
      </c>
      <c r="E334" s="23"/>
      <c r="F334" s="308">
        <f>'Breakdown -Count'!F331/'Breakdown -Count'!K331</f>
        <v>0.16666666666666666</v>
      </c>
      <c r="G334" s="308">
        <f>'Breakdown -Count'!G331/'Breakdown -Count'!K331</f>
        <v>0.58333333333333337</v>
      </c>
      <c r="H334" s="308">
        <f>'Breakdown -Count'!H331/'Breakdown -Count'!K331</f>
        <v>0.25</v>
      </c>
      <c r="I334" s="308">
        <f>'Breakdown -Count'!I331/'Breakdown -Count'!K331</f>
        <v>0</v>
      </c>
      <c r="J334" s="308">
        <f>'Breakdown -Count'!J331/'Breakdown -Count'!K331</f>
        <v>0</v>
      </c>
      <c r="K334" s="11">
        <f t="shared" si="15"/>
        <v>1</v>
      </c>
      <c r="L334" s="11">
        <v>26</v>
      </c>
      <c r="M334" s="13">
        <f t="shared" si="16"/>
        <v>3.8461538461538464E-2</v>
      </c>
      <c r="N334" s="254">
        <f t="shared" si="17"/>
        <v>3.916666666666667</v>
      </c>
    </row>
    <row r="335" spans="1:14" s="4" customFormat="1" ht="30.75" thickBot="1">
      <c r="A335" s="31" t="s">
        <v>149</v>
      </c>
      <c r="B335" s="58">
        <v>3</v>
      </c>
      <c r="C335" s="58" t="s">
        <v>10</v>
      </c>
      <c r="D335" s="23" t="s">
        <v>37</v>
      </c>
      <c r="E335" s="23"/>
      <c r="F335" s="308">
        <f>'Breakdown -Count'!F332/'Breakdown -Count'!K332</f>
        <v>0.25</v>
      </c>
      <c r="G335" s="308">
        <f>'Breakdown -Count'!G332/'Breakdown -Count'!K332</f>
        <v>0.41666666666666669</v>
      </c>
      <c r="H335" s="308">
        <f>'Breakdown -Count'!H332/'Breakdown -Count'!K332</f>
        <v>0.33333333333333331</v>
      </c>
      <c r="I335" s="308">
        <f>'Breakdown -Count'!I332/'Breakdown -Count'!K332</f>
        <v>0</v>
      </c>
      <c r="J335" s="308">
        <f>'Breakdown -Count'!J332/'Breakdown -Count'!K332</f>
        <v>0</v>
      </c>
      <c r="K335" s="11">
        <f t="shared" si="15"/>
        <v>1</v>
      </c>
      <c r="L335" s="11">
        <v>26</v>
      </c>
      <c r="M335" s="13">
        <f t="shared" si="16"/>
        <v>3.8461538461538464E-2</v>
      </c>
      <c r="N335" s="254">
        <f t="shared" si="17"/>
        <v>3.916666666666667</v>
      </c>
    </row>
    <row r="336" spans="1:14" s="4" customFormat="1" ht="15.75" thickBot="1">
      <c r="A336" s="31" t="s">
        <v>149</v>
      </c>
      <c r="B336" s="58">
        <v>3</v>
      </c>
      <c r="C336" s="58" t="s">
        <v>11</v>
      </c>
      <c r="D336" s="24" t="s">
        <v>39</v>
      </c>
      <c r="E336" s="24"/>
      <c r="F336" s="308">
        <f>'Breakdown -Count'!F333/'Breakdown -Count'!K333</f>
        <v>0.33333333333333331</v>
      </c>
      <c r="G336" s="308">
        <f>'Breakdown -Count'!G333/'Breakdown -Count'!K333</f>
        <v>0.33333333333333331</v>
      </c>
      <c r="H336" s="308">
        <f>'Breakdown -Count'!H333/'Breakdown -Count'!K333</f>
        <v>0.33333333333333331</v>
      </c>
      <c r="I336" s="308">
        <f>'Breakdown -Count'!I333/'Breakdown -Count'!K333</f>
        <v>0</v>
      </c>
      <c r="J336" s="308">
        <f>'Breakdown -Count'!J333/'Breakdown -Count'!K333</f>
        <v>0</v>
      </c>
      <c r="K336" s="11">
        <f t="shared" si="15"/>
        <v>1</v>
      </c>
      <c r="L336" s="11">
        <v>26</v>
      </c>
      <c r="M336" s="13">
        <f t="shared" si="16"/>
        <v>3.8461538461538464E-2</v>
      </c>
      <c r="N336" s="254">
        <f t="shared" si="17"/>
        <v>4</v>
      </c>
    </row>
    <row r="337" spans="1:14" s="4" customFormat="1" ht="15.75" thickBot="1">
      <c r="A337" s="31" t="s">
        <v>149</v>
      </c>
      <c r="B337" s="58">
        <v>3</v>
      </c>
      <c r="C337" s="58" t="s">
        <v>12</v>
      </c>
      <c r="D337" s="24" t="s">
        <v>38</v>
      </c>
      <c r="E337" s="24"/>
      <c r="F337" s="308">
        <f>'Breakdown -Count'!F334/'Breakdown -Count'!K334</f>
        <v>0.16666666666666666</v>
      </c>
      <c r="G337" s="308">
        <f>'Breakdown -Count'!G334/'Breakdown -Count'!K334</f>
        <v>0.5</v>
      </c>
      <c r="H337" s="308">
        <f>'Breakdown -Count'!H334/'Breakdown -Count'!K334</f>
        <v>0.33333333333333331</v>
      </c>
      <c r="I337" s="308">
        <f>'Breakdown -Count'!I334/'Breakdown -Count'!K334</f>
        <v>0</v>
      </c>
      <c r="J337" s="308">
        <f>'Breakdown -Count'!J334/'Breakdown -Count'!K334</f>
        <v>0</v>
      </c>
      <c r="K337" s="11">
        <f t="shared" si="15"/>
        <v>1</v>
      </c>
      <c r="L337" s="11">
        <v>26</v>
      </c>
      <c r="M337" s="13">
        <f t="shared" si="16"/>
        <v>3.8461538461538464E-2</v>
      </c>
      <c r="N337" s="254">
        <f t="shared" si="17"/>
        <v>3.833333333333333</v>
      </c>
    </row>
    <row r="338" spans="1:14" s="4" customFormat="1" ht="15.75" thickBot="1">
      <c r="A338" s="31" t="s">
        <v>149</v>
      </c>
      <c r="B338" s="58">
        <v>3</v>
      </c>
      <c r="C338" s="58" t="s">
        <v>13</v>
      </c>
      <c r="D338" s="23" t="s">
        <v>40</v>
      </c>
      <c r="E338" s="23"/>
      <c r="F338" s="308">
        <f>'Breakdown -Count'!F335/'Breakdown -Count'!K335</f>
        <v>0.25</v>
      </c>
      <c r="G338" s="308">
        <f>'Breakdown -Count'!G335/'Breakdown -Count'!K335</f>
        <v>0.41666666666666669</v>
      </c>
      <c r="H338" s="308">
        <f>'Breakdown -Count'!H335/'Breakdown -Count'!K335</f>
        <v>0.33333333333333331</v>
      </c>
      <c r="I338" s="308">
        <f>'Breakdown -Count'!I335/'Breakdown -Count'!K335</f>
        <v>0</v>
      </c>
      <c r="J338" s="308">
        <f>'Breakdown -Count'!J335/'Breakdown -Count'!K335</f>
        <v>0</v>
      </c>
      <c r="K338" s="11">
        <f t="shared" si="15"/>
        <v>1</v>
      </c>
      <c r="L338" s="11">
        <v>26</v>
      </c>
      <c r="M338" s="13">
        <f t="shared" si="16"/>
        <v>3.8461538461538464E-2</v>
      </c>
      <c r="N338" s="254">
        <f t="shared" si="17"/>
        <v>3.916666666666667</v>
      </c>
    </row>
    <row r="339" spans="1:14" s="4" customFormat="1" ht="15.75" thickBot="1">
      <c r="A339" s="31" t="s">
        <v>149</v>
      </c>
      <c r="B339" s="58">
        <v>3</v>
      </c>
      <c r="C339" s="58" t="s">
        <v>15</v>
      </c>
      <c r="D339" s="24" t="s">
        <v>41</v>
      </c>
      <c r="E339" s="24"/>
      <c r="F339" s="308">
        <f>'Breakdown -Count'!F336/'Breakdown -Count'!K336</f>
        <v>0.25</v>
      </c>
      <c r="G339" s="308">
        <f>'Breakdown -Count'!G336/'Breakdown -Count'!K336</f>
        <v>0.25</v>
      </c>
      <c r="H339" s="308">
        <f>'Breakdown -Count'!H336/'Breakdown -Count'!K336</f>
        <v>0.5</v>
      </c>
      <c r="I339" s="308">
        <f>'Breakdown -Count'!I336/'Breakdown -Count'!K336</f>
        <v>0</v>
      </c>
      <c r="J339" s="308">
        <f>'Breakdown -Count'!J336/'Breakdown -Count'!K336</f>
        <v>0</v>
      </c>
      <c r="K339" s="11">
        <f t="shared" si="15"/>
        <v>1</v>
      </c>
      <c r="L339" s="11">
        <v>26</v>
      </c>
      <c r="M339" s="13">
        <f t="shared" si="16"/>
        <v>3.8461538461538464E-2</v>
      </c>
      <c r="N339" s="254">
        <f t="shared" si="17"/>
        <v>3.75</v>
      </c>
    </row>
    <row r="340" spans="1:14" s="4" customFormat="1" ht="15.75" thickBot="1">
      <c r="A340" s="31" t="s">
        <v>149</v>
      </c>
      <c r="B340" s="58">
        <v>3</v>
      </c>
      <c r="C340" s="58" t="s">
        <v>16</v>
      </c>
      <c r="D340" s="23" t="s">
        <v>43</v>
      </c>
      <c r="E340" s="24"/>
      <c r="F340" s="308">
        <f>'Breakdown -Count'!F337/'Breakdown -Count'!K337</f>
        <v>0.25</v>
      </c>
      <c r="G340" s="308">
        <f>'Breakdown -Count'!G337/'Breakdown -Count'!K337</f>
        <v>0.375</v>
      </c>
      <c r="H340" s="308">
        <f>'Breakdown -Count'!H337/'Breakdown -Count'!K337</f>
        <v>0.25</v>
      </c>
      <c r="I340" s="308">
        <f>'Breakdown -Count'!I337/'Breakdown -Count'!K337</f>
        <v>0.125</v>
      </c>
      <c r="J340" s="308">
        <f>'Breakdown -Count'!J337/'Breakdown -Count'!K337</f>
        <v>0</v>
      </c>
      <c r="K340" s="11">
        <f t="shared" si="15"/>
        <v>1</v>
      </c>
      <c r="L340" s="11">
        <v>26</v>
      </c>
      <c r="M340" s="13">
        <f t="shared" si="16"/>
        <v>3.8461538461538464E-2</v>
      </c>
      <c r="N340" s="254">
        <f t="shared" si="17"/>
        <v>3.75</v>
      </c>
    </row>
    <row r="341" spans="1:14" s="4" customFormat="1" ht="15.75" thickBot="1">
      <c r="A341" s="31" t="s">
        <v>149</v>
      </c>
      <c r="B341" s="78">
        <v>3</v>
      </c>
      <c r="C341" s="78" t="s">
        <v>17</v>
      </c>
      <c r="D341" s="40" t="s">
        <v>45</v>
      </c>
      <c r="E341" s="40"/>
      <c r="F341" s="308">
        <f>'Breakdown -Count'!F338/'Breakdown -Count'!K338</f>
        <v>0.33333333333333331</v>
      </c>
      <c r="G341" s="308">
        <f>'Breakdown -Count'!G338/'Breakdown -Count'!K338</f>
        <v>0</v>
      </c>
      <c r="H341" s="308">
        <f>'Breakdown -Count'!H338/'Breakdown -Count'!K338</f>
        <v>0.5</v>
      </c>
      <c r="I341" s="308">
        <f>'Breakdown -Count'!I338/'Breakdown -Count'!K338</f>
        <v>8.3333333333333329E-2</v>
      </c>
      <c r="J341" s="308">
        <f>'Breakdown -Count'!J338/'Breakdown -Count'!K338</f>
        <v>8.3333333333333329E-2</v>
      </c>
      <c r="K341" s="66">
        <f t="shared" si="15"/>
        <v>1</v>
      </c>
      <c r="L341" s="66">
        <v>26</v>
      </c>
      <c r="M341" s="67">
        <f t="shared" si="16"/>
        <v>3.8461538461538464E-2</v>
      </c>
      <c r="N341" s="254">
        <f t="shared" si="17"/>
        <v>3.4166666666666665</v>
      </c>
    </row>
    <row r="342" spans="1:14" s="4" customFormat="1" ht="15.75" thickBot="1">
      <c r="A342" s="31" t="s">
        <v>149</v>
      </c>
      <c r="B342" s="72">
        <v>3</v>
      </c>
      <c r="C342" s="72" t="s">
        <v>18</v>
      </c>
      <c r="D342" s="73" t="s">
        <v>46</v>
      </c>
      <c r="E342" s="73"/>
      <c r="F342" s="311">
        <f>'Breakdown -Count'!F339/'Breakdown -Count'!K339</f>
        <v>0.5</v>
      </c>
      <c r="G342" s="311">
        <f>'Breakdown -Count'!G339/'Breakdown -Count'!K339</f>
        <v>0</v>
      </c>
      <c r="H342" s="311">
        <f>'Breakdown -Count'!H339/'Breakdown -Count'!K339</f>
        <v>0.25</v>
      </c>
      <c r="I342" s="311">
        <f>'Breakdown -Count'!I339/'Breakdown -Count'!K339</f>
        <v>8.3333333333333329E-2</v>
      </c>
      <c r="J342" s="311">
        <f>'Breakdown -Count'!J339/'Breakdown -Count'!K339</f>
        <v>0.16666666666666666</v>
      </c>
      <c r="K342" s="75">
        <f t="shared" si="15"/>
        <v>1</v>
      </c>
      <c r="L342" s="75">
        <v>26</v>
      </c>
      <c r="M342" s="76">
        <f t="shared" si="16"/>
        <v>3.8461538461538464E-2</v>
      </c>
      <c r="N342" s="254">
        <f t="shared" si="17"/>
        <v>3.583333333333333</v>
      </c>
    </row>
    <row r="343" spans="1:14" s="4" customFormat="1" ht="18" thickBot="1">
      <c r="A343" s="48" t="s">
        <v>150</v>
      </c>
      <c r="B343" s="60">
        <v>4</v>
      </c>
      <c r="C343" s="60" t="s">
        <v>0</v>
      </c>
      <c r="D343" s="61" t="s">
        <v>32</v>
      </c>
      <c r="E343" s="61" t="s">
        <v>42</v>
      </c>
      <c r="F343" s="310">
        <f>'Breakdown -Count'!F340/'Breakdown -Count'!K340</f>
        <v>0</v>
      </c>
      <c r="G343" s="310">
        <f>'Breakdown -Count'!G340/'Breakdown -Count'!K340</f>
        <v>0.4</v>
      </c>
      <c r="H343" s="310">
        <f>'Breakdown -Count'!H340/'Breakdown -Count'!K340</f>
        <v>0.6</v>
      </c>
      <c r="I343" s="310">
        <f>'Breakdown -Count'!I340/'Breakdown -Count'!K340</f>
        <v>0</v>
      </c>
      <c r="J343" s="310">
        <f>'Breakdown -Count'!J340/'Breakdown -Count'!K340</f>
        <v>0</v>
      </c>
      <c r="K343" s="8">
        <f t="shared" si="15"/>
        <v>1</v>
      </c>
      <c r="L343" s="8">
        <v>18</v>
      </c>
      <c r="M343" s="10">
        <f t="shared" si="16"/>
        <v>5.5555555555555552E-2</v>
      </c>
      <c r="N343" s="254">
        <f t="shared" si="17"/>
        <v>3.4</v>
      </c>
    </row>
    <row r="344" spans="1:14" s="4" customFormat="1" ht="18" thickBot="1">
      <c r="A344" s="31" t="s">
        <v>150</v>
      </c>
      <c r="B344" s="58">
        <v>4</v>
      </c>
      <c r="C344" s="58" t="s">
        <v>1</v>
      </c>
      <c r="D344" s="59" t="s">
        <v>34</v>
      </c>
      <c r="E344" s="59"/>
      <c r="F344" s="308">
        <f>'Breakdown -Count'!F341/'Breakdown -Count'!K341</f>
        <v>0</v>
      </c>
      <c r="G344" s="308">
        <f>'Breakdown -Count'!G341/'Breakdown -Count'!K341</f>
        <v>0.44444444444444442</v>
      </c>
      <c r="H344" s="308">
        <f>'Breakdown -Count'!H341/'Breakdown -Count'!K341</f>
        <v>0.44444444444444442</v>
      </c>
      <c r="I344" s="308">
        <f>'Breakdown -Count'!I341/'Breakdown -Count'!K341</f>
        <v>0.1111111111111111</v>
      </c>
      <c r="J344" s="308">
        <f>'Breakdown -Count'!J341/'Breakdown -Count'!K341</f>
        <v>0</v>
      </c>
      <c r="K344" s="11">
        <f t="shared" si="15"/>
        <v>1</v>
      </c>
      <c r="L344" s="11">
        <v>18</v>
      </c>
      <c r="M344" s="13">
        <f t="shared" si="16"/>
        <v>5.5555555555555552E-2</v>
      </c>
      <c r="N344" s="254">
        <f t="shared" si="17"/>
        <v>3.333333333333333</v>
      </c>
    </row>
    <row r="345" spans="1:14" s="4" customFormat="1" ht="18" thickBot="1">
      <c r="A345" s="31" t="s">
        <v>150</v>
      </c>
      <c r="B345" s="58">
        <v>4</v>
      </c>
      <c r="C345" s="58" t="s">
        <v>6</v>
      </c>
      <c r="D345" s="59" t="s">
        <v>33</v>
      </c>
      <c r="E345" s="59"/>
      <c r="F345" s="308">
        <f>'Breakdown -Count'!F342/'Breakdown -Count'!K342</f>
        <v>0.22222222222222221</v>
      </c>
      <c r="G345" s="308">
        <f>'Breakdown -Count'!G342/'Breakdown -Count'!K342</f>
        <v>0.55555555555555558</v>
      </c>
      <c r="H345" s="308">
        <f>'Breakdown -Count'!H342/'Breakdown -Count'!K342</f>
        <v>0.22222222222222221</v>
      </c>
      <c r="I345" s="308">
        <f>'Breakdown -Count'!I342/'Breakdown -Count'!K342</f>
        <v>0</v>
      </c>
      <c r="J345" s="308">
        <f>'Breakdown -Count'!J342/'Breakdown -Count'!K342</f>
        <v>0</v>
      </c>
      <c r="K345" s="11">
        <f t="shared" si="15"/>
        <v>1</v>
      </c>
      <c r="L345" s="11">
        <v>18</v>
      </c>
      <c r="M345" s="13">
        <f t="shared" si="16"/>
        <v>5.5555555555555552E-2</v>
      </c>
      <c r="N345" s="254">
        <f t="shared" si="17"/>
        <v>4</v>
      </c>
    </row>
    <row r="346" spans="1:14" s="4" customFormat="1" ht="15.75" thickBot="1">
      <c r="A346" s="31" t="s">
        <v>150</v>
      </c>
      <c r="B346" s="58">
        <v>4</v>
      </c>
      <c r="C346" s="58" t="s">
        <v>7</v>
      </c>
      <c r="D346" s="24" t="s">
        <v>35</v>
      </c>
      <c r="E346" s="24"/>
      <c r="F346" s="308">
        <f>'Breakdown -Count'!F343/'Breakdown -Count'!K343</f>
        <v>0</v>
      </c>
      <c r="G346" s="308">
        <f>'Breakdown -Count'!G343/'Breakdown -Count'!K343</f>
        <v>0.5</v>
      </c>
      <c r="H346" s="308">
        <f>'Breakdown -Count'!H343/'Breakdown -Count'!K343</f>
        <v>0.3</v>
      </c>
      <c r="I346" s="308">
        <f>'Breakdown -Count'!I343/'Breakdown -Count'!K343</f>
        <v>0.2</v>
      </c>
      <c r="J346" s="308">
        <f>'Breakdown -Count'!J343/'Breakdown -Count'!K343</f>
        <v>0</v>
      </c>
      <c r="K346" s="11">
        <f t="shared" si="15"/>
        <v>1</v>
      </c>
      <c r="L346" s="11">
        <v>18</v>
      </c>
      <c r="M346" s="13">
        <f t="shared" si="16"/>
        <v>5.5555555555555552E-2</v>
      </c>
      <c r="N346" s="254">
        <f t="shared" si="17"/>
        <v>3.3</v>
      </c>
    </row>
    <row r="347" spans="1:14" s="4" customFormat="1" ht="15.75" thickBot="1">
      <c r="A347" s="31" t="s">
        <v>150</v>
      </c>
      <c r="B347" s="58">
        <v>4</v>
      </c>
      <c r="C347" s="58" t="s">
        <v>8</v>
      </c>
      <c r="D347" s="23" t="s">
        <v>36</v>
      </c>
      <c r="E347" s="23"/>
      <c r="F347" s="308">
        <f>'Breakdown -Count'!F344/'Breakdown -Count'!K344</f>
        <v>0</v>
      </c>
      <c r="G347" s="308">
        <f>'Breakdown -Count'!G344/'Breakdown -Count'!K344</f>
        <v>0.44444444444444442</v>
      </c>
      <c r="H347" s="308">
        <f>'Breakdown -Count'!H344/'Breakdown -Count'!K344</f>
        <v>0.44444444444444442</v>
      </c>
      <c r="I347" s="308">
        <f>'Breakdown -Count'!I344/'Breakdown -Count'!K344</f>
        <v>0.1111111111111111</v>
      </c>
      <c r="J347" s="308">
        <f>'Breakdown -Count'!J344/'Breakdown -Count'!K344</f>
        <v>0</v>
      </c>
      <c r="K347" s="11">
        <f t="shared" si="15"/>
        <v>1</v>
      </c>
      <c r="L347" s="11">
        <v>18</v>
      </c>
      <c r="M347" s="13">
        <f t="shared" si="16"/>
        <v>5.5555555555555552E-2</v>
      </c>
      <c r="N347" s="254">
        <f t="shared" si="17"/>
        <v>3.333333333333333</v>
      </c>
    </row>
    <row r="348" spans="1:14" s="4" customFormat="1" ht="30.75" thickBot="1">
      <c r="A348" s="31" t="s">
        <v>150</v>
      </c>
      <c r="B348" s="58">
        <v>4</v>
      </c>
      <c r="C348" s="58" t="s">
        <v>9</v>
      </c>
      <c r="D348" s="23" t="s">
        <v>44</v>
      </c>
      <c r="E348" s="23"/>
      <c r="F348" s="308">
        <f>'Breakdown -Count'!F345/'Breakdown -Count'!K345</f>
        <v>0.1111111111111111</v>
      </c>
      <c r="G348" s="308">
        <f>'Breakdown -Count'!G345/'Breakdown -Count'!K345</f>
        <v>0.77777777777777779</v>
      </c>
      <c r="H348" s="308">
        <f>'Breakdown -Count'!H345/'Breakdown -Count'!K345</f>
        <v>0.1111111111111111</v>
      </c>
      <c r="I348" s="308">
        <f>'Breakdown -Count'!I345/'Breakdown -Count'!K345</f>
        <v>0</v>
      </c>
      <c r="J348" s="308">
        <f>'Breakdown -Count'!J345/'Breakdown -Count'!K345</f>
        <v>0</v>
      </c>
      <c r="K348" s="11">
        <f t="shared" si="15"/>
        <v>1</v>
      </c>
      <c r="L348" s="11">
        <v>18</v>
      </c>
      <c r="M348" s="13">
        <f t="shared" si="16"/>
        <v>5.5555555555555552E-2</v>
      </c>
      <c r="N348" s="254">
        <f t="shared" si="17"/>
        <v>4</v>
      </c>
    </row>
    <row r="349" spans="1:14" s="4" customFormat="1" ht="30.75" thickBot="1">
      <c r="A349" s="31" t="s">
        <v>150</v>
      </c>
      <c r="B349" s="58">
        <v>4</v>
      </c>
      <c r="C349" s="58" t="s">
        <v>10</v>
      </c>
      <c r="D349" s="23" t="s">
        <v>37</v>
      </c>
      <c r="E349" s="23"/>
      <c r="F349" s="308">
        <f>'Breakdown -Count'!F346/'Breakdown -Count'!K346</f>
        <v>0.22222222222222221</v>
      </c>
      <c r="G349" s="308">
        <f>'Breakdown -Count'!G346/'Breakdown -Count'!K346</f>
        <v>0.66666666666666663</v>
      </c>
      <c r="H349" s="308">
        <f>'Breakdown -Count'!H346/'Breakdown -Count'!K346</f>
        <v>0.1111111111111111</v>
      </c>
      <c r="I349" s="308">
        <f>'Breakdown -Count'!I346/'Breakdown -Count'!K346</f>
        <v>0</v>
      </c>
      <c r="J349" s="308">
        <f>'Breakdown -Count'!J346/'Breakdown -Count'!K346</f>
        <v>0</v>
      </c>
      <c r="K349" s="11">
        <f t="shared" si="15"/>
        <v>1</v>
      </c>
      <c r="L349" s="11">
        <v>18</v>
      </c>
      <c r="M349" s="13">
        <f t="shared" si="16"/>
        <v>5.5555555555555552E-2</v>
      </c>
      <c r="N349" s="254">
        <f t="shared" si="17"/>
        <v>4.1111111111111107</v>
      </c>
    </row>
    <row r="350" spans="1:14" s="4" customFormat="1" ht="15.75" thickBot="1">
      <c r="A350" s="31" t="s">
        <v>150</v>
      </c>
      <c r="B350" s="58">
        <v>4</v>
      </c>
      <c r="C350" s="58" t="s">
        <v>11</v>
      </c>
      <c r="D350" s="24" t="s">
        <v>39</v>
      </c>
      <c r="E350" s="24"/>
      <c r="F350" s="308">
        <f>'Breakdown -Count'!F347/'Breakdown -Count'!K347</f>
        <v>0.1111111111111111</v>
      </c>
      <c r="G350" s="308">
        <f>'Breakdown -Count'!G347/'Breakdown -Count'!K347</f>
        <v>0.44444444444444442</v>
      </c>
      <c r="H350" s="308">
        <f>'Breakdown -Count'!H347/'Breakdown -Count'!K347</f>
        <v>0.33333333333333331</v>
      </c>
      <c r="I350" s="308">
        <f>'Breakdown -Count'!I347/'Breakdown -Count'!K347</f>
        <v>0.1111111111111111</v>
      </c>
      <c r="J350" s="308">
        <f>'Breakdown -Count'!J347/'Breakdown -Count'!K347</f>
        <v>0</v>
      </c>
      <c r="K350" s="11">
        <f t="shared" si="15"/>
        <v>1</v>
      </c>
      <c r="L350" s="11">
        <v>18</v>
      </c>
      <c r="M350" s="13">
        <f t="shared" si="16"/>
        <v>5.5555555555555552E-2</v>
      </c>
      <c r="N350" s="254">
        <f t="shared" si="17"/>
        <v>3.5555555555555554</v>
      </c>
    </row>
    <row r="351" spans="1:14" s="4" customFormat="1" ht="15.75" thickBot="1">
      <c r="A351" s="31" t="s">
        <v>150</v>
      </c>
      <c r="B351" s="58">
        <v>4</v>
      </c>
      <c r="C351" s="58" t="s">
        <v>12</v>
      </c>
      <c r="D351" s="24" t="s">
        <v>38</v>
      </c>
      <c r="E351" s="24"/>
      <c r="F351" s="308">
        <f>'Breakdown -Count'!F348/'Breakdown -Count'!K348</f>
        <v>0.1111111111111111</v>
      </c>
      <c r="G351" s="308">
        <f>'Breakdown -Count'!G348/'Breakdown -Count'!K348</f>
        <v>0.44444444444444442</v>
      </c>
      <c r="H351" s="308">
        <f>'Breakdown -Count'!H348/'Breakdown -Count'!K348</f>
        <v>0.44444444444444442</v>
      </c>
      <c r="I351" s="308">
        <f>'Breakdown -Count'!I348/'Breakdown -Count'!K348</f>
        <v>0</v>
      </c>
      <c r="J351" s="308">
        <f>'Breakdown -Count'!J348/'Breakdown -Count'!K348</f>
        <v>0</v>
      </c>
      <c r="K351" s="11">
        <f t="shared" si="15"/>
        <v>1</v>
      </c>
      <c r="L351" s="11">
        <v>18</v>
      </c>
      <c r="M351" s="13">
        <f t="shared" si="16"/>
        <v>5.5555555555555552E-2</v>
      </c>
      <c r="N351" s="254">
        <f t="shared" si="17"/>
        <v>3.6666666666666661</v>
      </c>
    </row>
    <row r="352" spans="1:14" s="4" customFormat="1" ht="15.75" thickBot="1">
      <c r="A352" s="31" t="s">
        <v>150</v>
      </c>
      <c r="B352" s="58">
        <v>4</v>
      </c>
      <c r="C352" s="58" t="s">
        <v>13</v>
      </c>
      <c r="D352" s="23" t="s">
        <v>40</v>
      </c>
      <c r="E352" s="23"/>
      <c r="F352" s="308">
        <f>'Breakdown -Count'!F349/'Breakdown -Count'!K349</f>
        <v>0</v>
      </c>
      <c r="G352" s="308">
        <f>'Breakdown -Count'!G349/'Breakdown -Count'!K349</f>
        <v>0.55555555555555558</v>
      </c>
      <c r="H352" s="308">
        <f>'Breakdown -Count'!H349/'Breakdown -Count'!K349</f>
        <v>0.22222222222222221</v>
      </c>
      <c r="I352" s="308">
        <f>'Breakdown -Count'!I349/'Breakdown -Count'!K349</f>
        <v>0.22222222222222221</v>
      </c>
      <c r="J352" s="308">
        <f>'Breakdown -Count'!J349/'Breakdown -Count'!K349</f>
        <v>0</v>
      </c>
      <c r="K352" s="11">
        <f t="shared" si="15"/>
        <v>1</v>
      </c>
      <c r="L352" s="11">
        <v>18</v>
      </c>
      <c r="M352" s="13">
        <f t="shared" si="16"/>
        <v>5.5555555555555552E-2</v>
      </c>
      <c r="N352" s="254">
        <f t="shared" si="17"/>
        <v>3.333333333333333</v>
      </c>
    </row>
    <row r="353" spans="1:14" s="4" customFormat="1" ht="15.75" thickBot="1">
      <c r="A353" s="31" t="s">
        <v>150</v>
      </c>
      <c r="B353" s="58">
        <v>4</v>
      </c>
      <c r="C353" s="58" t="s">
        <v>15</v>
      </c>
      <c r="D353" s="24" t="s">
        <v>41</v>
      </c>
      <c r="E353" s="24"/>
      <c r="F353" s="308">
        <f>'Breakdown -Count'!F350/'Breakdown -Count'!K350</f>
        <v>0.22222222222222221</v>
      </c>
      <c r="G353" s="308">
        <f>'Breakdown -Count'!G350/'Breakdown -Count'!K350</f>
        <v>0.22222222222222221</v>
      </c>
      <c r="H353" s="308">
        <f>'Breakdown -Count'!H350/'Breakdown -Count'!K350</f>
        <v>0.44444444444444442</v>
      </c>
      <c r="I353" s="308">
        <f>'Breakdown -Count'!I350/'Breakdown -Count'!K350</f>
        <v>0.1111111111111111</v>
      </c>
      <c r="J353" s="308">
        <f>'Breakdown -Count'!J350/'Breakdown -Count'!K350</f>
        <v>0</v>
      </c>
      <c r="K353" s="11">
        <f t="shared" si="15"/>
        <v>1</v>
      </c>
      <c r="L353" s="11">
        <v>18</v>
      </c>
      <c r="M353" s="13">
        <f t="shared" si="16"/>
        <v>5.5555555555555552E-2</v>
      </c>
      <c r="N353" s="254">
        <f t="shared" si="17"/>
        <v>3.5555555555555554</v>
      </c>
    </row>
    <row r="354" spans="1:14" s="4" customFormat="1" ht="15.75" thickBot="1">
      <c r="A354" s="31" t="s">
        <v>150</v>
      </c>
      <c r="B354" s="58">
        <v>4</v>
      </c>
      <c r="C354" s="58" t="s">
        <v>16</v>
      </c>
      <c r="D354" s="23" t="s">
        <v>43</v>
      </c>
      <c r="E354" s="24"/>
      <c r="F354" s="308">
        <f>'Breakdown -Count'!F351/'Breakdown -Count'!K351</f>
        <v>0.2</v>
      </c>
      <c r="G354" s="308">
        <f>'Breakdown -Count'!G351/'Breakdown -Count'!K351</f>
        <v>0.4</v>
      </c>
      <c r="H354" s="308">
        <f>'Breakdown -Count'!H351/'Breakdown -Count'!K351</f>
        <v>0.4</v>
      </c>
      <c r="I354" s="308">
        <f>'Breakdown -Count'!I351/'Breakdown -Count'!K351</f>
        <v>0</v>
      </c>
      <c r="J354" s="308">
        <f>'Breakdown -Count'!J351/'Breakdown -Count'!K351</f>
        <v>0</v>
      </c>
      <c r="K354" s="11">
        <f t="shared" si="15"/>
        <v>1</v>
      </c>
      <c r="L354" s="11">
        <v>18</v>
      </c>
      <c r="M354" s="13">
        <f t="shared" si="16"/>
        <v>5.5555555555555552E-2</v>
      </c>
      <c r="N354" s="254">
        <f t="shared" si="17"/>
        <v>3.8000000000000003</v>
      </c>
    </row>
    <row r="355" spans="1:14" s="4" customFormat="1" ht="15.75" thickBot="1">
      <c r="A355" s="31" t="s">
        <v>150</v>
      </c>
      <c r="B355" s="78">
        <v>4</v>
      </c>
      <c r="C355" s="78" t="s">
        <v>17</v>
      </c>
      <c r="D355" s="40" t="s">
        <v>45</v>
      </c>
      <c r="E355" s="40"/>
      <c r="F355" s="308">
        <f>'Breakdown -Count'!F352/'Breakdown -Count'!K352</f>
        <v>0.66666666666666663</v>
      </c>
      <c r="G355" s="308">
        <f>'Breakdown -Count'!G352/'Breakdown -Count'!K352</f>
        <v>0</v>
      </c>
      <c r="H355" s="308">
        <f>'Breakdown -Count'!H352/'Breakdown -Count'!K352</f>
        <v>0</v>
      </c>
      <c r="I355" s="308">
        <f>'Breakdown -Count'!I352/'Breakdown -Count'!K352</f>
        <v>0.33333333333333331</v>
      </c>
      <c r="J355" s="308">
        <f>'Breakdown -Count'!J352/'Breakdown -Count'!K352</f>
        <v>0</v>
      </c>
      <c r="K355" s="66">
        <f t="shared" si="15"/>
        <v>1</v>
      </c>
      <c r="L355" s="66">
        <v>18</v>
      </c>
      <c r="M355" s="67">
        <f t="shared" si="16"/>
        <v>5.5555555555555552E-2</v>
      </c>
      <c r="N355" s="254">
        <f t="shared" si="17"/>
        <v>3.9999999999999996</v>
      </c>
    </row>
    <row r="356" spans="1:14" s="4" customFormat="1" ht="15.75" thickBot="1">
      <c r="A356" s="31" t="s">
        <v>150</v>
      </c>
      <c r="B356" s="72">
        <v>4</v>
      </c>
      <c r="C356" s="72" t="s">
        <v>18</v>
      </c>
      <c r="D356" s="73" t="s">
        <v>46</v>
      </c>
      <c r="E356" s="73"/>
      <c r="F356" s="311">
        <f>'Breakdown -Count'!F353/'Breakdown -Count'!K353</f>
        <v>0.55555555555555558</v>
      </c>
      <c r="G356" s="311">
        <f>'Breakdown -Count'!G353/'Breakdown -Count'!K353</f>
        <v>0</v>
      </c>
      <c r="H356" s="311">
        <f>'Breakdown -Count'!H353/'Breakdown -Count'!K353</f>
        <v>0</v>
      </c>
      <c r="I356" s="311">
        <f>'Breakdown -Count'!I353/'Breakdown -Count'!K353</f>
        <v>0.33333333333333331</v>
      </c>
      <c r="J356" s="311">
        <f>'Breakdown -Count'!J353/'Breakdown -Count'!K353</f>
        <v>0.1111111111111111</v>
      </c>
      <c r="K356" s="75">
        <f t="shared" si="15"/>
        <v>1</v>
      </c>
      <c r="L356" s="75">
        <v>18</v>
      </c>
      <c r="M356" s="76">
        <f t="shared" si="16"/>
        <v>5.5555555555555552E-2</v>
      </c>
      <c r="N356" s="254">
        <f t="shared" si="17"/>
        <v>3.5555555555555554</v>
      </c>
    </row>
    <row r="357" spans="1:14" s="4" customFormat="1" ht="18" thickBot="1">
      <c r="A357" s="48" t="s">
        <v>151</v>
      </c>
      <c r="B357" s="60">
        <v>5</v>
      </c>
      <c r="C357" s="60" t="s">
        <v>0</v>
      </c>
      <c r="D357" s="61" t="s">
        <v>32</v>
      </c>
      <c r="E357" s="61" t="s">
        <v>42</v>
      </c>
      <c r="F357" s="310">
        <f>'Breakdown -Count'!F354/'Breakdown -Count'!K354</f>
        <v>0</v>
      </c>
      <c r="G357" s="310">
        <f>'Breakdown -Count'!G354/'Breakdown -Count'!K354</f>
        <v>0.375</v>
      </c>
      <c r="H357" s="310">
        <f>'Breakdown -Count'!H354/'Breakdown -Count'!K354</f>
        <v>0.625</v>
      </c>
      <c r="I357" s="310">
        <f>'Breakdown -Count'!I354/'Breakdown -Count'!K354</f>
        <v>0</v>
      </c>
      <c r="J357" s="310">
        <f>'Breakdown -Count'!J354/'Breakdown -Count'!K354</f>
        <v>0</v>
      </c>
      <c r="K357" s="21">
        <f t="shared" si="15"/>
        <v>1</v>
      </c>
      <c r="L357" s="8">
        <v>22</v>
      </c>
      <c r="M357" s="10">
        <f t="shared" si="16"/>
        <v>4.5454545454545456E-2</v>
      </c>
      <c r="N357" s="254">
        <f t="shared" si="17"/>
        <v>3.375</v>
      </c>
    </row>
    <row r="358" spans="1:14" s="4" customFormat="1" ht="18" thickBot="1">
      <c r="A358" s="31" t="s">
        <v>151</v>
      </c>
      <c r="B358" s="58">
        <v>5</v>
      </c>
      <c r="C358" s="58" t="s">
        <v>1</v>
      </c>
      <c r="D358" s="59" t="s">
        <v>34</v>
      </c>
      <c r="E358" s="59"/>
      <c r="F358" s="308">
        <f>'Breakdown -Count'!F355/'Breakdown -Count'!K355</f>
        <v>8.3333333333333329E-2</v>
      </c>
      <c r="G358" s="308">
        <f>'Breakdown -Count'!G355/'Breakdown -Count'!K355</f>
        <v>0.5</v>
      </c>
      <c r="H358" s="308">
        <f>'Breakdown -Count'!H355/'Breakdown -Count'!K355</f>
        <v>0.33333333333333331</v>
      </c>
      <c r="I358" s="308">
        <f>'Breakdown -Count'!I355/'Breakdown -Count'!K355</f>
        <v>8.3333333333333329E-2</v>
      </c>
      <c r="J358" s="308">
        <f>'Breakdown -Count'!J355/'Breakdown -Count'!K355</f>
        <v>0</v>
      </c>
      <c r="K358" s="11">
        <f t="shared" si="15"/>
        <v>1</v>
      </c>
      <c r="L358" s="11">
        <v>22</v>
      </c>
      <c r="M358" s="13">
        <f t="shared" si="16"/>
        <v>4.5454545454545456E-2</v>
      </c>
      <c r="N358" s="254">
        <f t="shared" si="17"/>
        <v>3.583333333333333</v>
      </c>
    </row>
    <row r="359" spans="1:14" s="4" customFormat="1" ht="18" thickBot="1">
      <c r="A359" s="31" t="s">
        <v>151</v>
      </c>
      <c r="B359" s="58">
        <v>5</v>
      </c>
      <c r="C359" s="58" t="s">
        <v>6</v>
      </c>
      <c r="D359" s="59" t="s">
        <v>33</v>
      </c>
      <c r="E359" s="59"/>
      <c r="F359" s="308">
        <f>'Breakdown -Count'!F356/'Breakdown -Count'!K356</f>
        <v>0.16666666666666666</v>
      </c>
      <c r="G359" s="308">
        <f>'Breakdown -Count'!G356/'Breakdown -Count'!K356</f>
        <v>0.41666666666666669</v>
      </c>
      <c r="H359" s="308">
        <f>'Breakdown -Count'!H356/'Breakdown -Count'!K356</f>
        <v>0.33333333333333331</v>
      </c>
      <c r="I359" s="308">
        <f>'Breakdown -Count'!I356/'Breakdown -Count'!K356</f>
        <v>8.3333333333333329E-2</v>
      </c>
      <c r="J359" s="308">
        <f>'Breakdown -Count'!J356/'Breakdown -Count'!K356</f>
        <v>0</v>
      </c>
      <c r="K359" s="11">
        <f t="shared" si="15"/>
        <v>1</v>
      </c>
      <c r="L359" s="11">
        <v>22</v>
      </c>
      <c r="M359" s="13">
        <f t="shared" si="16"/>
        <v>4.5454545454545456E-2</v>
      </c>
      <c r="N359" s="254">
        <f t="shared" si="17"/>
        <v>3.6666666666666665</v>
      </c>
    </row>
    <row r="360" spans="1:14" s="4" customFormat="1" ht="15.75" thickBot="1">
      <c r="A360" s="31" t="s">
        <v>151</v>
      </c>
      <c r="B360" s="58">
        <v>5</v>
      </c>
      <c r="C360" s="58" t="s">
        <v>7</v>
      </c>
      <c r="D360" s="24" t="s">
        <v>35</v>
      </c>
      <c r="E360" s="24"/>
      <c r="F360" s="308">
        <f>'Breakdown -Count'!F357/'Breakdown -Count'!K357</f>
        <v>0</v>
      </c>
      <c r="G360" s="308">
        <f>'Breakdown -Count'!G357/'Breakdown -Count'!K357</f>
        <v>0.41666666666666669</v>
      </c>
      <c r="H360" s="308">
        <f>'Breakdown -Count'!H357/'Breakdown -Count'!K357</f>
        <v>0.41666666666666669</v>
      </c>
      <c r="I360" s="308">
        <f>'Breakdown -Count'!I357/'Breakdown -Count'!K357</f>
        <v>8.3333333333333329E-2</v>
      </c>
      <c r="J360" s="308">
        <f>'Breakdown -Count'!J357/'Breakdown -Count'!K357</f>
        <v>8.3333333333333329E-2</v>
      </c>
      <c r="K360" s="11">
        <f t="shared" si="15"/>
        <v>1</v>
      </c>
      <c r="L360" s="11">
        <v>22</v>
      </c>
      <c r="M360" s="13">
        <f t="shared" si="16"/>
        <v>4.5454545454545456E-2</v>
      </c>
      <c r="N360" s="254">
        <f t="shared" si="17"/>
        <v>3.166666666666667</v>
      </c>
    </row>
    <row r="361" spans="1:14" s="4" customFormat="1" ht="15.75" thickBot="1">
      <c r="A361" s="31" t="s">
        <v>151</v>
      </c>
      <c r="B361" s="58">
        <v>5</v>
      </c>
      <c r="C361" s="58" t="s">
        <v>8</v>
      </c>
      <c r="D361" s="23" t="s">
        <v>36</v>
      </c>
      <c r="E361" s="23"/>
      <c r="F361" s="308">
        <f>'Breakdown -Count'!F358/'Breakdown -Count'!K358</f>
        <v>0</v>
      </c>
      <c r="G361" s="308">
        <f>'Breakdown -Count'!G358/'Breakdown -Count'!K358</f>
        <v>0.33333333333333331</v>
      </c>
      <c r="H361" s="308">
        <f>'Breakdown -Count'!H358/'Breakdown -Count'!K358</f>
        <v>0.55555555555555558</v>
      </c>
      <c r="I361" s="308">
        <f>'Breakdown -Count'!I358/'Breakdown -Count'!K358</f>
        <v>0.1111111111111111</v>
      </c>
      <c r="J361" s="308">
        <f>'Breakdown -Count'!J358/'Breakdown -Count'!K358</f>
        <v>0</v>
      </c>
      <c r="K361" s="11">
        <f t="shared" si="15"/>
        <v>1</v>
      </c>
      <c r="L361" s="11">
        <v>22</v>
      </c>
      <c r="M361" s="13">
        <f t="shared" si="16"/>
        <v>4.5454545454545456E-2</v>
      </c>
      <c r="N361" s="254">
        <f t="shared" si="17"/>
        <v>3.2222222222222223</v>
      </c>
    </row>
    <row r="362" spans="1:14" s="4" customFormat="1" ht="30.75" thickBot="1">
      <c r="A362" s="31" t="s">
        <v>151</v>
      </c>
      <c r="B362" s="58">
        <v>5</v>
      </c>
      <c r="C362" s="58" t="s">
        <v>9</v>
      </c>
      <c r="D362" s="23" t="s">
        <v>44</v>
      </c>
      <c r="E362" s="23"/>
      <c r="F362" s="308">
        <f>'Breakdown -Count'!F359/'Breakdown -Count'!K359</f>
        <v>8.3333333333333329E-2</v>
      </c>
      <c r="G362" s="308">
        <f>'Breakdown -Count'!G359/'Breakdown -Count'!K359</f>
        <v>0.5</v>
      </c>
      <c r="H362" s="308">
        <f>'Breakdown -Count'!H359/'Breakdown -Count'!K359</f>
        <v>0.33333333333333331</v>
      </c>
      <c r="I362" s="308">
        <f>'Breakdown -Count'!I359/'Breakdown -Count'!K359</f>
        <v>8.3333333333333329E-2</v>
      </c>
      <c r="J362" s="308">
        <f>'Breakdown -Count'!J359/'Breakdown -Count'!K359</f>
        <v>0</v>
      </c>
      <c r="K362" s="11">
        <f t="shared" si="15"/>
        <v>1</v>
      </c>
      <c r="L362" s="11">
        <v>22</v>
      </c>
      <c r="M362" s="13">
        <f t="shared" si="16"/>
        <v>4.5454545454545456E-2</v>
      </c>
      <c r="N362" s="254">
        <f t="shared" si="17"/>
        <v>3.583333333333333</v>
      </c>
    </row>
    <row r="363" spans="1:14" s="4" customFormat="1" ht="30.75" thickBot="1">
      <c r="A363" s="31" t="s">
        <v>151</v>
      </c>
      <c r="B363" s="58">
        <v>5</v>
      </c>
      <c r="C363" s="58" t="s">
        <v>10</v>
      </c>
      <c r="D363" s="23" t="s">
        <v>37</v>
      </c>
      <c r="E363" s="23"/>
      <c r="F363" s="308">
        <f>'Breakdown -Count'!F360/'Breakdown -Count'!K360</f>
        <v>0.16666666666666666</v>
      </c>
      <c r="G363" s="308">
        <f>'Breakdown -Count'!G360/'Breakdown -Count'!K360</f>
        <v>0.5</v>
      </c>
      <c r="H363" s="308">
        <f>'Breakdown -Count'!H360/'Breakdown -Count'!K360</f>
        <v>0.25</v>
      </c>
      <c r="I363" s="308">
        <f>'Breakdown -Count'!I360/'Breakdown -Count'!K360</f>
        <v>0</v>
      </c>
      <c r="J363" s="308">
        <f>'Breakdown -Count'!J360/'Breakdown -Count'!K360</f>
        <v>8.3333333333333329E-2</v>
      </c>
      <c r="K363" s="11">
        <f t="shared" si="15"/>
        <v>1</v>
      </c>
      <c r="L363" s="11">
        <v>22</v>
      </c>
      <c r="M363" s="13">
        <f t="shared" si="16"/>
        <v>4.5454545454545456E-2</v>
      </c>
      <c r="N363" s="254">
        <f t="shared" si="17"/>
        <v>3.6666666666666665</v>
      </c>
    </row>
    <row r="364" spans="1:14" s="4" customFormat="1" ht="15.75" thickBot="1">
      <c r="A364" s="31" t="s">
        <v>151</v>
      </c>
      <c r="B364" s="58">
        <v>5</v>
      </c>
      <c r="C364" s="58" t="s">
        <v>11</v>
      </c>
      <c r="D364" s="24" t="s">
        <v>39</v>
      </c>
      <c r="E364" s="24"/>
      <c r="F364" s="308">
        <f>'Breakdown -Count'!F361/'Breakdown -Count'!K361</f>
        <v>8.3333333333333329E-2</v>
      </c>
      <c r="G364" s="308">
        <f>'Breakdown -Count'!G361/'Breakdown -Count'!K361</f>
        <v>0.33333333333333331</v>
      </c>
      <c r="H364" s="308">
        <f>'Breakdown -Count'!H361/'Breakdown -Count'!K361</f>
        <v>0.41666666666666669</v>
      </c>
      <c r="I364" s="308">
        <f>'Breakdown -Count'!I361/'Breakdown -Count'!K361</f>
        <v>0.16666666666666666</v>
      </c>
      <c r="J364" s="308">
        <f>'Breakdown -Count'!J361/'Breakdown -Count'!K361</f>
        <v>0</v>
      </c>
      <c r="K364" s="11">
        <f t="shared" si="15"/>
        <v>0.99999999999999989</v>
      </c>
      <c r="L364" s="11">
        <v>22</v>
      </c>
      <c r="M364" s="13">
        <f t="shared" si="16"/>
        <v>4.5454545454545449E-2</v>
      </c>
      <c r="N364" s="254">
        <f t="shared" si="17"/>
        <v>3.3333333333333339</v>
      </c>
    </row>
    <row r="365" spans="1:14" s="4" customFormat="1" ht="15.75" thickBot="1">
      <c r="A365" s="31" t="s">
        <v>151</v>
      </c>
      <c r="B365" s="58">
        <v>5</v>
      </c>
      <c r="C365" s="58" t="s">
        <v>12</v>
      </c>
      <c r="D365" s="24" t="s">
        <v>38</v>
      </c>
      <c r="E365" s="24"/>
      <c r="F365" s="308">
        <f>'Breakdown -Count'!F362/'Breakdown -Count'!K362</f>
        <v>8.3333333333333329E-2</v>
      </c>
      <c r="G365" s="308">
        <f>'Breakdown -Count'!G362/'Breakdown -Count'!K362</f>
        <v>0.16666666666666666</v>
      </c>
      <c r="H365" s="308">
        <f>'Breakdown -Count'!H362/'Breakdown -Count'!K362</f>
        <v>0.66666666666666663</v>
      </c>
      <c r="I365" s="308">
        <f>'Breakdown -Count'!I362/'Breakdown -Count'!K362</f>
        <v>0</v>
      </c>
      <c r="J365" s="308">
        <f>'Breakdown -Count'!J362/'Breakdown -Count'!K362</f>
        <v>8.3333333333333329E-2</v>
      </c>
      <c r="K365" s="11">
        <f t="shared" si="15"/>
        <v>1</v>
      </c>
      <c r="L365" s="11">
        <v>22</v>
      </c>
      <c r="M365" s="13">
        <f t="shared" si="16"/>
        <v>4.5454545454545456E-2</v>
      </c>
      <c r="N365" s="254">
        <f t="shared" si="17"/>
        <v>3.1666666666666665</v>
      </c>
    </row>
    <row r="366" spans="1:14" s="4" customFormat="1" ht="15.75" thickBot="1">
      <c r="A366" s="31" t="s">
        <v>151</v>
      </c>
      <c r="B366" s="58">
        <v>5</v>
      </c>
      <c r="C366" s="58" t="s">
        <v>13</v>
      </c>
      <c r="D366" s="23" t="s">
        <v>40</v>
      </c>
      <c r="E366" s="23"/>
      <c r="F366" s="308">
        <f>'Breakdown -Count'!F363/'Breakdown -Count'!K363</f>
        <v>0</v>
      </c>
      <c r="G366" s="308">
        <f>'Breakdown -Count'!G363/'Breakdown -Count'!K363</f>
        <v>0.25</v>
      </c>
      <c r="H366" s="308">
        <f>'Breakdown -Count'!H363/'Breakdown -Count'!K363</f>
        <v>0.66666666666666663</v>
      </c>
      <c r="I366" s="308">
        <f>'Breakdown -Count'!I363/'Breakdown -Count'!K363</f>
        <v>0</v>
      </c>
      <c r="J366" s="308">
        <f>'Breakdown -Count'!J363/'Breakdown -Count'!K363</f>
        <v>8.3333333333333329E-2</v>
      </c>
      <c r="K366" s="11">
        <f t="shared" si="15"/>
        <v>1</v>
      </c>
      <c r="L366" s="11">
        <v>22</v>
      </c>
      <c r="M366" s="13">
        <f t="shared" si="16"/>
        <v>4.5454545454545456E-2</v>
      </c>
      <c r="N366" s="254">
        <f t="shared" si="17"/>
        <v>3.0833333333333335</v>
      </c>
    </row>
    <row r="367" spans="1:14" s="4" customFormat="1" ht="15.75" thickBot="1">
      <c r="A367" s="31" t="s">
        <v>151</v>
      </c>
      <c r="B367" s="58">
        <v>5</v>
      </c>
      <c r="C367" s="58" t="s">
        <v>15</v>
      </c>
      <c r="D367" s="24" t="s">
        <v>41</v>
      </c>
      <c r="E367" s="24"/>
      <c r="F367" s="308">
        <f>'Breakdown -Count'!F364/'Breakdown -Count'!K364</f>
        <v>8.3333333333333329E-2</v>
      </c>
      <c r="G367" s="308">
        <f>'Breakdown -Count'!G364/'Breakdown -Count'!K364</f>
        <v>0.16666666666666666</v>
      </c>
      <c r="H367" s="308">
        <f>'Breakdown -Count'!H364/'Breakdown -Count'!K364</f>
        <v>0.58333333333333337</v>
      </c>
      <c r="I367" s="308">
        <f>'Breakdown -Count'!I364/'Breakdown -Count'!K364</f>
        <v>0.16666666666666666</v>
      </c>
      <c r="J367" s="308">
        <f>'Breakdown -Count'!J364/'Breakdown -Count'!K364</f>
        <v>0</v>
      </c>
      <c r="K367" s="11">
        <f t="shared" si="15"/>
        <v>1</v>
      </c>
      <c r="L367" s="11">
        <v>22</v>
      </c>
      <c r="M367" s="13">
        <f t="shared" si="16"/>
        <v>4.5454545454545456E-2</v>
      </c>
      <c r="N367" s="254">
        <f t="shared" si="17"/>
        <v>3.1666666666666665</v>
      </c>
    </row>
    <row r="368" spans="1:14" s="4" customFormat="1" ht="15.75" thickBot="1">
      <c r="A368" s="31" t="s">
        <v>151</v>
      </c>
      <c r="B368" s="58">
        <v>5</v>
      </c>
      <c r="C368" s="58" t="s">
        <v>16</v>
      </c>
      <c r="D368" s="23" t="s">
        <v>43</v>
      </c>
      <c r="E368" s="24"/>
      <c r="F368" s="308">
        <f>'Breakdown -Count'!F365/'Breakdown -Count'!K365</f>
        <v>0</v>
      </c>
      <c r="G368" s="308">
        <f>'Breakdown -Count'!G365/'Breakdown -Count'!K365</f>
        <v>0.4</v>
      </c>
      <c r="H368" s="308">
        <f>'Breakdown -Count'!H365/'Breakdown -Count'!K365</f>
        <v>0.2</v>
      </c>
      <c r="I368" s="308">
        <f>'Breakdown -Count'!I365/'Breakdown -Count'!K365</f>
        <v>0.4</v>
      </c>
      <c r="J368" s="308">
        <f>'Breakdown -Count'!J365/'Breakdown -Count'!K365</f>
        <v>0</v>
      </c>
      <c r="K368" s="11">
        <f t="shared" si="15"/>
        <v>1</v>
      </c>
      <c r="L368" s="11">
        <v>22</v>
      </c>
      <c r="M368" s="13">
        <f t="shared" si="16"/>
        <v>4.5454545454545456E-2</v>
      </c>
      <c r="N368" s="254">
        <f t="shared" si="17"/>
        <v>3</v>
      </c>
    </row>
    <row r="369" spans="1:14" s="4" customFormat="1" ht="15.75" thickBot="1">
      <c r="A369" s="31" t="s">
        <v>151</v>
      </c>
      <c r="B369" s="78">
        <v>5</v>
      </c>
      <c r="C369" s="78" t="s">
        <v>17</v>
      </c>
      <c r="D369" s="40" t="s">
        <v>45</v>
      </c>
      <c r="E369" s="40"/>
      <c r="F369" s="308">
        <f>'Breakdown -Count'!F366/'Breakdown -Count'!K366</f>
        <v>0.25</v>
      </c>
      <c r="G369" s="308">
        <f>'Breakdown -Count'!G366/'Breakdown -Count'!K366</f>
        <v>0</v>
      </c>
      <c r="H369" s="308">
        <f>'Breakdown -Count'!H366/'Breakdown -Count'!K366</f>
        <v>0.33333333333333331</v>
      </c>
      <c r="I369" s="308">
        <f>'Breakdown -Count'!I366/'Breakdown -Count'!K366</f>
        <v>0.25</v>
      </c>
      <c r="J369" s="308">
        <f>'Breakdown -Count'!J366/'Breakdown -Count'!K366</f>
        <v>0.16666666666666666</v>
      </c>
      <c r="K369" s="66">
        <f t="shared" si="15"/>
        <v>0.99999999999999989</v>
      </c>
      <c r="L369" s="66">
        <v>22</v>
      </c>
      <c r="M369" s="67">
        <f t="shared" si="16"/>
        <v>4.5454545454545449E-2</v>
      </c>
      <c r="N369" s="254">
        <f t="shared" si="17"/>
        <v>2.916666666666667</v>
      </c>
    </row>
    <row r="370" spans="1:14" s="4" customFormat="1" ht="15.75" thickBot="1">
      <c r="A370" s="31" t="s">
        <v>151</v>
      </c>
      <c r="B370" s="72">
        <v>5</v>
      </c>
      <c r="C370" s="72" t="s">
        <v>18</v>
      </c>
      <c r="D370" s="73" t="s">
        <v>46</v>
      </c>
      <c r="E370" s="73"/>
      <c r="F370" s="311">
        <f>'Breakdown -Count'!F367/'Breakdown -Count'!K367</f>
        <v>0.25</v>
      </c>
      <c r="G370" s="311">
        <f>'Breakdown -Count'!G367/'Breakdown -Count'!K367</f>
        <v>0</v>
      </c>
      <c r="H370" s="311">
        <f>'Breakdown -Count'!H367/'Breakdown -Count'!K367</f>
        <v>0.16666666666666666</v>
      </c>
      <c r="I370" s="311">
        <f>'Breakdown -Count'!I367/'Breakdown -Count'!K367</f>
        <v>0.33333333333333331</v>
      </c>
      <c r="J370" s="311">
        <f>'Breakdown -Count'!J367/'Breakdown -Count'!K367</f>
        <v>0.25</v>
      </c>
      <c r="K370" s="75">
        <f t="shared" si="15"/>
        <v>1</v>
      </c>
      <c r="L370" s="75">
        <v>22</v>
      </c>
      <c r="M370" s="76">
        <f t="shared" si="16"/>
        <v>4.5454545454545456E-2</v>
      </c>
      <c r="N370" s="254">
        <f t="shared" si="17"/>
        <v>2.6666666666666665</v>
      </c>
    </row>
    <row r="371" spans="1:14" s="4" customFormat="1" ht="18" thickBot="1">
      <c r="A371" s="48" t="s">
        <v>152</v>
      </c>
      <c r="B371" s="60">
        <v>6</v>
      </c>
      <c r="C371" s="60" t="s">
        <v>0</v>
      </c>
      <c r="D371" s="61" t="s">
        <v>32</v>
      </c>
      <c r="E371" s="61" t="s">
        <v>42</v>
      </c>
      <c r="F371" s="310">
        <f>'Breakdown -Count'!F368/'Breakdown -Count'!K368</f>
        <v>0.1</v>
      </c>
      <c r="G371" s="310">
        <f>'Breakdown -Count'!G368/'Breakdown -Count'!K368</f>
        <v>0.5</v>
      </c>
      <c r="H371" s="310">
        <f>'Breakdown -Count'!H368/'Breakdown -Count'!K368</f>
        <v>0.4</v>
      </c>
      <c r="I371" s="310">
        <f>'Breakdown -Count'!I368/'Breakdown -Count'!K368</f>
        <v>0</v>
      </c>
      <c r="J371" s="310">
        <f>'Breakdown -Count'!J368/'Breakdown -Count'!K368</f>
        <v>0</v>
      </c>
      <c r="K371" s="21">
        <f t="shared" si="15"/>
        <v>1</v>
      </c>
      <c r="L371" s="8">
        <v>44</v>
      </c>
      <c r="M371" s="10">
        <f t="shared" si="16"/>
        <v>2.2727272727272728E-2</v>
      </c>
      <c r="N371" s="254">
        <f t="shared" si="17"/>
        <v>3.7</v>
      </c>
    </row>
    <row r="372" spans="1:14" s="4" customFormat="1" ht="18" thickBot="1">
      <c r="A372" s="31" t="s">
        <v>152</v>
      </c>
      <c r="B372" s="58">
        <v>6</v>
      </c>
      <c r="C372" s="58" t="s">
        <v>1</v>
      </c>
      <c r="D372" s="59" t="s">
        <v>34</v>
      </c>
      <c r="E372" s="59"/>
      <c r="F372" s="308">
        <f>'Breakdown -Count'!F369/'Breakdown -Count'!K369</f>
        <v>0.10344827586206896</v>
      </c>
      <c r="G372" s="308">
        <f>'Breakdown -Count'!G369/'Breakdown -Count'!K369</f>
        <v>0.58620689655172409</v>
      </c>
      <c r="H372" s="308">
        <f>'Breakdown -Count'!H369/'Breakdown -Count'!K369</f>
        <v>0.27586206896551724</v>
      </c>
      <c r="I372" s="308">
        <f>'Breakdown -Count'!I369/'Breakdown -Count'!K369</f>
        <v>3.4482758620689655E-2</v>
      </c>
      <c r="J372" s="308">
        <f>'Breakdown -Count'!J369/'Breakdown -Count'!K369</f>
        <v>0</v>
      </c>
      <c r="K372" s="11">
        <f t="shared" si="15"/>
        <v>0.99999999999999989</v>
      </c>
      <c r="L372" s="11">
        <v>44</v>
      </c>
      <c r="M372" s="13">
        <f t="shared" si="16"/>
        <v>2.2727272727272724E-2</v>
      </c>
      <c r="N372" s="254">
        <f t="shared" si="17"/>
        <v>3.7586206896551726</v>
      </c>
    </row>
    <row r="373" spans="1:14" s="4" customFormat="1" ht="18" thickBot="1">
      <c r="A373" s="31" t="s">
        <v>152</v>
      </c>
      <c r="B373" s="58">
        <v>6</v>
      </c>
      <c r="C373" s="58" t="s">
        <v>6</v>
      </c>
      <c r="D373" s="59" t="s">
        <v>33</v>
      </c>
      <c r="E373" s="59"/>
      <c r="F373" s="308">
        <f>'Breakdown -Count'!F370/'Breakdown -Count'!K370</f>
        <v>0.23333333333333334</v>
      </c>
      <c r="G373" s="308">
        <f>'Breakdown -Count'!G370/'Breakdown -Count'!K370</f>
        <v>0.6</v>
      </c>
      <c r="H373" s="308">
        <f>'Breakdown -Count'!H370/'Breakdown -Count'!K370</f>
        <v>0.1</v>
      </c>
      <c r="I373" s="308">
        <f>'Breakdown -Count'!I370/'Breakdown -Count'!K370</f>
        <v>6.6666666666666666E-2</v>
      </c>
      <c r="J373" s="308">
        <f>'Breakdown -Count'!J370/'Breakdown -Count'!K370</f>
        <v>0</v>
      </c>
      <c r="K373" s="11">
        <f t="shared" si="15"/>
        <v>0.99999999999999989</v>
      </c>
      <c r="L373" s="11">
        <v>44</v>
      </c>
      <c r="M373" s="13">
        <f t="shared" si="16"/>
        <v>2.2727272727272724E-2</v>
      </c>
      <c r="N373" s="254">
        <f t="shared" si="17"/>
        <v>4</v>
      </c>
    </row>
    <row r="374" spans="1:14" s="4" customFormat="1" ht="15.75" thickBot="1">
      <c r="A374" s="31" t="s">
        <v>152</v>
      </c>
      <c r="B374" s="58">
        <v>6</v>
      </c>
      <c r="C374" s="58" t="s">
        <v>7</v>
      </c>
      <c r="D374" s="24" t="s">
        <v>35</v>
      </c>
      <c r="E374" s="24"/>
      <c r="F374" s="308">
        <f>'Breakdown -Count'!F371/'Breakdown -Count'!K371</f>
        <v>0.16666666666666666</v>
      </c>
      <c r="G374" s="308">
        <f>'Breakdown -Count'!G371/'Breakdown -Count'!K371</f>
        <v>0.7</v>
      </c>
      <c r="H374" s="308">
        <f>'Breakdown -Count'!H371/'Breakdown -Count'!K371</f>
        <v>0.13333333333333333</v>
      </c>
      <c r="I374" s="308">
        <f>'Breakdown -Count'!I371/'Breakdown -Count'!K371</f>
        <v>0</v>
      </c>
      <c r="J374" s="308">
        <f>'Breakdown -Count'!J371/'Breakdown -Count'!K371</f>
        <v>0</v>
      </c>
      <c r="K374" s="11">
        <f t="shared" si="15"/>
        <v>0.99999999999999989</v>
      </c>
      <c r="L374" s="11">
        <v>44</v>
      </c>
      <c r="M374" s="13">
        <f t="shared" si="16"/>
        <v>2.2727272727272724E-2</v>
      </c>
      <c r="N374" s="254">
        <f t="shared" si="17"/>
        <v>4.0333333333333341</v>
      </c>
    </row>
    <row r="375" spans="1:14" s="4" customFormat="1" ht="15.75" thickBot="1">
      <c r="A375" s="31" t="s">
        <v>152</v>
      </c>
      <c r="B375" s="58">
        <v>6</v>
      </c>
      <c r="C375" s="58" t="s">
        <v>8</v>
      </c>
      <c r="D375" s="23" t="s">
        <v>36</v>
      </c>
      <c r="E375" s="23"/>
      <c r="F375" s="308">
        <f>'Breakdown -Count'!F372/'Breakdown -Count'!K372</f>
        <v>0.1111111111111111</v>
      </c>
      <c r="G375" s="308">
        <f>'Breakdown -Count'!G372/'Breakdown -Count'!K372</f>
        <v>0.62962962962962965</v>
      </c>
      <c r="H375" s="308">
        <f>'Breakdown -Count'!H372/'Breakdown -Count'!K372</f>
        <v>0.22222222222222221</v>
      </c>
      <c r="I375" s="308">
        <f>'Breakdown -Count'!I372/'Breakdown -Count'!K372</f>
        <v>3.7037037037037035E-2</v>
      </c>
      <c r="J375" s="308">
        <f>'Breakdown -Count'!J372/'Breakdown -Count'!K372</f>
        <v>0</v>
      </c>
      <c r="K375" s="11">
        <f t="shared" si="15"/>
        <v>1</v>
      </c>
      <c r="L375" s="11">
        <v>44</v>
      </c>
      <c r="M375" s="13">
        <f t="shared" si="16"/>
        <v>2.2727272727272728E-2</v>
      </c>
      <c r="N375" s="254">
        <f t="shared" si="17"/>
        <v>3.8148148148148149</v>
      </c>
    </row>
    <row r="376" spans="1:14" s="4" customFormat="1" ht="30.75" thickBot="1">
      <c r="A376" s="31" t="s">
        <v>152</v>
      </c>
      <c r="B376" s="58">
        <v>6</v>
      </c>
      <c r="C376" s="58" t="s">
        <v>9</v>
      </c>
      <c r="D376" s="23" t="s">
        <v>44</v>
      </c>
      <c r="E376" s="23"/>
      <c r="F376" s="308">
        <f>'Breakdown -Count'!F373/'Breakdown -Count'!K373</f>
        <v>0.26666666666666666</v>
      </c>
      <c r="G376" s="308">
        <f>'Breakdown -Count'!G373/'Breakdown -Count'!K373</f>
        <v>0.6</v>
      </c>
      <c r="H376" s="308">
        <f>'Breakdown -Count'!H373/'Breakdown -Count'!K373</f>
        <v>0.1</v>
      </c>
      <c r="I376" s="308">
        <f>'Breakdown -Count'!I373/'Breakdown -Count'!K373</f>
        <v>3.3333333333333333E-2</v>
      </c>
      <c r="J376" s="308">
        <f>'Breakdown -Count'!J373/'Breakdown -Count'!K373</f>
        <v>0</v>
      </c>
      <c r="K376" s="11">
        <f t="shared" si="15"/>
        <v>1</v>
      </c>
      <c r="L376" s="11">
        <v>44</v>
      </c>
      <c r="M376" s="13">
        <f t="shared" si="16"/>
        <v>2.2727272727272728E-2</v>
      </c>
      <c r="N376" s="254">
        <f t="shared" si="17"/>
        <v>4.0999999999999996</v>
      </c>
    </row>
    <row r="377" spans="1:14" s="4" customFormat="1" ht="30.75" thickBot="1">
      <c r="A377" s="31" t="s">
        <v>152</v>
      </c>
      <c r="B377" s="58">
        <v>6</v>
      </c>
      <c r="C377" s="58" t="s">
        <v>10</v>
      </c>
      <c r="D377" s="23" t="s">
        <v>37</v>
      </c>
      <c r="E377" s="23"/>
      <c r="F377" s="308">
        <f>'Breakdown -Count'!F374/'Breakdown -Count'!K374</f>
        <v>0.2</v>
      </c>
      <c r="G377" s="308">
        <f>'Breakdown -Count'!G374/'Breakdown -Count'!K374</f>
        <v>0.6333333333333333</v>
      </c>
      <c r="H377" s="308">
        <f>'Breakdown -Count'!H374/'Breakdown -Count'!K374</f>
        <v>0.13333333333333333</v>
      </c>
      <c r="I377" s="308">
        <f>'Breakdown -Count'!I374/'Breakdown -Count'!K374</f>
        <v>3.3333333333333333E-2</v>
      </c>
      <c r="J377" s="308">
        <f>'Breakdown -Count'!J374/'Breakdown -Count'!K374</f>
        <v>0</v>
      </c>
      <c r="K377" s="11">
        <f t="shared" si="15"/>
        <v>0.99999999999999989</v>
      </c>
      <c r="L377" s="11">
        <v>44</v>
      </c>
      <c r="M377" s="13">
        <f t="shared" si="16"/>
        <v>2.2727272727272724E-2</v>
      </c>
      <c r="N377" s="254">
        <f t="shared" si="17"/>
        <v>4</v>
      </c>
    </row>
    <row r="378" spans="1:14" s="4" customFormat="1" ht="15.75" thickBot="1">
      <c r="A378" s="31" t="s">
        <v>152</v>
      </c>
      <c r="B378" s="58">
        <v>6</v>
      </c>
      <c r="C378" s="58" t="s">
        <v>11</v>
      </c>
      <c r="D378" s="24" t="s">
        <v>39</v>
      </c>
      <c r="E378" s="24"/>
      <c r="F378" s="308">
        <f>'Breakdown -Count'!F375/'Breakdown -Count'!K375</f>
        <v>0.16666666666666666</v>
      </c>
      <c r="G378" s="308">
        <f>'Breakdown -Count'!G375/'Breakdown -Count'!K375</f>
        <v>0.6</v>
      </c>
      <c r="H378" s="308">
        <f>'Breakdown -Count'!H375/'Breakdown -Count'!K375</f>
        <v>0.23333333333333334</v>
      </c>
      <c r="I378" s="308">
        <f>'Breakdown -Count'!I375/'Breakdown -Count'!K375</f>
        <v>0</v>
      </c>
      <c r="J378" s="308">
        <f>'Breakdown -Count'!J375/'Breakdown -Count'!K375</f>
        <v>0</v>
      </c>
      <c r="K378" s="11">
        <f t="shared" si="15"/>
        <v>1</v>
      </c>
      <c r="L378" s="11">
        <v>44</v>
      </c>
      <c r="M378" s="13">
        <f t="shared" si="16"/>
        <v>2.2727272727272728E-2</v>
      </c>
      <c r="N378" s="254">
        <f t="shared" si="17"/>
        <v>3.9333333333333336</v>
      </c>
    </row>
    <row r="379" spans="1:14" s="4" customFormat="1" ht="15.75" thickBot="1">
      <c r="A379" s="31" t="s">
        <v>152</v>
      </c>
      <c r="B379" s="58">
        <v>6</v>
      </c>
      <c r="C379" s="58" t="s">
        <v>12</v>
      </c>
      <c r="D379" s="24" t="s">
        <v>38</v>
      </c>
      <c r="E379" s="24"/>
      <c r="F379" s="308">
        <f>'Breakdown -Count'!F376/'Breakdown -Count'!K376</f>
        <v>0.10344827586206896</v>
      </c>
      <c r="G379" s="308">
        <f>'Breakdown -Count'!G376/'Breakdown -Count'!K376</f>
        <v>0.48275862068965519</v>
      </c>
      <c r="H379" s="308">
        <f>'Breakdown -Count'!H376/'Breakdown -Count'!K376</f>
        <v>0.37931034482758619</v>
      </c>
      <c r="I379" s="308">
        <f>'Breakdown -Count'!I376/'Breakdown -Count'!K376</f>
        <v>3.4482758620689655E-2</v>
      </c>
      <c r="J379" s="308">
        <f>'Breakdown -Count'!J376/'Breakdown -Count'!K376</f>
        <v>0</v>
      </c>
      <c r="K379" s="11">
        <f t="shared" si="15"/>
        <v>1</v>
      </c>
      <c r="L379" s="11">
        <v>44</v>
      </c>
      <c r="M379" s="13">
        <f t="shared" si="16"/>
        <v>2.2727272727272728E-2</v>
      </c>
      <c r="N379" s="254">
        <f t="shared" si="17"/>
        <v>3.6551724137931036</v>
      </c>
    </row>
    <row r="380" spans="1:14" s="4" customFormat="1" ht="15.75" thickBot="1">
      <c r="A380" s="31" t="s">
        <v>152</v>
      </c>
      <c r="B380" s="58">
        <v>6</v>
      </c>
      <c r="C380" s="58" t="s">
        <v>13</v>
      </c>
      <c r="D380" s="23" t="s">
        <v>40</v>
      </c>
      <c r="E380" s="23"/>
      <c r="F380" s="308">
        <f>'Breakdown -Count'!F377/'Breakdown -Count'!K377</f>
        <v>0.2</v>
      </c>
      <c r="G380" s="308">
        <f>'Breakdown -Count'!G377/'Breakdown -Count'!K377</f>
        <v>0.53333333333333333</v>
      </c>
      <c r="H380" s="308">
        <f>'Breakdown -Count'!H377/'Breakdown -Count'!K377</f>
        <v>0.16666666666666666</v>
      </c>
      <c r="I380" s="308">
        <f>'Breakdown -Count'!I377/'Breakdown -Count'!K377</f>
        <v>0.1</v>
      </c>
      <c r="J380" s="308">
        <f>'Breakdown -Count'!J377/'Breakdown -Count'!K377</f>
        <v>0</v>
      </c>
      <c r="K380" s="11">
        <f t="shared" si="15"/>
        <v>1</v>
      </c>
      <c r="L380" s="11">
        <v>44</v>
      </c>
      <c r="M380" s="13">
        <f t="shared" si="16"/>
        <v>2.2727272727272728E-2</v>
      </c>
      <c r="N380" s="254">
        <f t="shared" si="17"/>
        <v>3.8333333333333335</v>
      </c>
    </row>
    <row r="381" spans="1:14" s="4" customFormat="1" ht="15.75" thickBot="1">
      <c r="A381" s="31" t="s">
        <v>152</v>
      </c>
      <c r="B381" s="58">
        <v>6</v>
      </c>
      <c r="C381" s="58" t="s">
        <v>15</v>
      </c>
      <c r="D381" s="24" t="s">
        <v>41</v>
      </c>
      <c r="E381" s="24"/>
      <c r="F381" s="308">
        <f>'Breakdown -Count'!F378/'Breakdown -Count'!K378</f>
        <v>0.17241379310344829</v>
      </c>
      <c r="G381" s="308">
        <f>'Breakdown -Count'!G378/'Breakdown -Count'!K378</f>
        <v>0.48275862068965519</v>
      </c>
      <c r="H381" s="308">
        <f>'Breakdown -Count'!H378/'Breakdown -Count'!K378</f>
        <v>0.34482758620689657</v>
      </c>
      <c r="I381" s="308">
        <f>'Breakdown -Count'!I378/'Breakdown -Count'!K378</f>
        <v>0</v>
      </c>
      <c r="J381" s="308">
        <f>'Breakdown -Count'!J378/'Breakdown -Count'!K378</f>
        <v>0</v>
      </c>
      <c r="K381" s="11">
        <f t="shared" si="15"/>
        <v>1</v>
      </c>
      <c r="L381" s="11">
        <v>44</v>
      </c>
      <c r="M381" s="13">
        <f t="shared" si="16"/>
        <v>2.2727272727272728E-2</v>
      </c>
      <c r="N381" s="254">
        <f t="shared" si="17"/>
        <v>3.8275862068965516</v>
      </c>
    </row>
    <row r="382" spans="1:14" s="4" customFormat="1" ht="15.75" thickBot="1">
      <c r="A382" s="31" t="s">
        <v>152</v>
      </c>
      <c r="B382" s="58">
        <v>6</v>
      </c>
      <c r="C382" s="58" t="s">
        <v>16</v>
      </c>
      <c r="D382" s="23" t="s">
        <v>43</v>
      </c>
      <c r="E382" s="24"/>
      <c r="F382" s="308">
        <f>'Breakdown -Count'!F379/'Breakdown -Count'!K379</f>
        <v>0</v>
      </c>
      <c r="G382" s="308">
        <f>'Breakdown -Count'!G379/'Breakdown -Count'!K379</f>
        <v>0.8125</v>
      </c>
      <c r="H382" s="308">
        <f>'Breakdown -Count'!H379/'Breakdown -Count'!K379</f>
        <v>0</v>
      </c>
      <c r="I382" s="308">
        <f>'Breakdown -Count'!I379/'Breakdown -Count'!K379</f>
        <v>0.1875</v>
      </c>
      <c r="J382" s="308">
        <f>'Breakdown -Count'!J379/'Breakdown -Count'!K379</f>
        <v>0</v>
      </c>
      <c r="K382" s="11">
        <f t="shared" si="15"/>
        <v>1</v>
      </c>
      <c r="L382" s="11">
        <v>44</v>
      </c>
      <c r="M382" s="13">
        <f t="shared" si="16"/>
        <v>2.2727272727272728E-2</v>
      </c>
      <c r="N382" s="254">
        <f t="shared" si="17"/>
        <v>3.625</v>
      </c>
    </row>
    <row r="383" spans="1:14" s="4" customFormat="1" ht="15.75" thickBot="1">
      <c r="A383" s="31" t="s">
        <v>152</v>
      </c>
      <c r="B383" s="78">
        <v>6</v>
      </c>
      <c r="C383" s="78" t="s">
        <v>17</v>
      </c>
      <c r="D383" s="40" t="s">
        <v>45</v>
      </c>
      <c r="E383" s="40"/>
      <c r="F383" s="308">
        <f>'Breakdown -Count'!F380/'Breakdown -Count'!K380</f>
        <v>0.33333333333333331</v>
      </c>
      <c r="G383" s="308">
        <f>'Breakdown -Count'!G380/'Breakdown -Count'!K380</f>
        <v>0.4</v>
      </c>
      <c r="H383" s="308">
        <f>'Breakdown -Count'!H380/'Breakdown -Count'!K380</f>
        <v>6.6666666666666666E-2</v>
      </c>
      <c r="I383" s="308">
        <f>'Breakdown -Count'!I380/'Breakdown -Count'!K380</f>
        <v>0.16666666666666666</v>
      </c>
      <c r="J383" s="308">
        <f>'Breakdown -Count'!J380/'Breakdown -Count'!K380</f>
        <v>3.3333333333333333E-2</v>
      </c>
      <c r="K383" s="66">
        <f t="shared" si="15"/>
        <v>1</v>
      </c>
      <c r="L383" s="66">
        <v>44</v>
      </c>
      <c r="M383" s="67">
        <f t="shared" si="16"/>
        <v>2.2727272727272728E-2</v>
      </c>
      <c r="N383" s="254">
        <f t="shared" si="17"/>
        <v>3.8333333333333335</v>
      </c>
    </row>
    <row r="384" spans="1:14" s="4" customFormat="1" ht="15.75" thickBot="1">
      <c r="A384" s="71" t="s">
        <v>152</v>
      </c>
      <c r="B384" s="72">
        <v>6</v>
      </c>
      <c r="C384" s="72" t="s">
        <v>18</v>
      </c>
      <c r="D384" s="73" t="s">
        <v>46</v>
      </c>
      <c r="E384" s="73"/>
      <c r="F384" s="311">
        <f>'Breakdown -Count'!F381/'Breakdown -Count'!K381</f>
        <v>0.36666666666666664</v>
      </c>
      <c r="G384" s="311">
        <f>'Breakdown -Count'!G381/'Breakdown -Count'!K381</f>
        <v>6.6666666666666666E-2</v>
      </c>
      <c r="H384" s="311">
        <f>'Breakdown -Count'!H381/'Breakdown -Count'!K381</f>
        <v>0.46666666666666667</v>
      </c>
      <c r="I384" s="311">
        <f>'Breakdown -Count'!I381/'Breakdown -Count'!K381</f>
        <v>0.1</v>
      </c>
      <c r="J384" s="311">
        <f>'Breakdown -Count'!J381/'Breakdown -Count'!K381</f>
        <v>0</v>
      </c>
      <c r="K384" s="75">
        <f t="shared" si="15"/>
        <v>0.99999999999999989</v>
      </c>
      <c r="L384" s="75">
        <v>44</v>
      </c>
      <c r="M384" s="76">
        <f t="shared" si="16"/>
        <v>2.2727272727272724E-2</v>
      </c>
      <c r="N384" s="254">
        <f t="shared" si="17"/>
        <v>3.7000000000000006</v>
      </c>
    </row>
    <row r="385" spans="1:14" s="4" customFormat="1" ht="18" thickBot="1">
      <c r="A385" s="48" t="s">
        <v>153</v>
      </c>
      <c r="B385" s="60">
        <v>7</v>
      </c>
      <c r="C385" s="60" t="s">
        <v>0</v>
      </c>
      <c r="D385" s="61" t="s">
        <v>32</v>
      </c>
      <c r="E385" s="61" t="s">
        <v>42</v>
      </c>
      <c r="F385" s="310">
        <f>'Breakdown -Count'!F382/'Breakdown -Count'!K382</f>
        <v>0</v>
      </c>
      <c r="G385" s="310">
        <f>'Breakdown -Count'!G382/'Breakdown -Count'!K382</f>
        <v>0.42857142857142855</v>
      </c>
      <c r="H385" s="310">
        <f>'Breakdown -Count'!H382/'Breakdown -Count'!K382</f>
        <v>0.5714285714285714</v>
      </c>
      <c r="I385" s="310">
        <f>'Breakdown -Count'!I382/'Breakdown -Count'!K382</f>
        <v>0</v>
      </c>
      <c r="J385" s="310">
        <f>'Breakdown -Count'!J382/'Breakdown -Count'!K382</f>
        <v>0</v>
      </c>
      <c r="K385" s="8">
        <f t="shared" si="15"/>
        <v>1</v>
      </c>
      <c r="L385" s="8">
        <v>26</v>
      </c>
      <c r="M385" s="10">
        <f t="shared" si="16"/>
        <v>3.8461538461538464E-2</v>
      </c>
      <c r="N385" s="254">
        <f t="shared" si="17"/>
        <v>3.4285714285714284</v>
      </c>
    </row>
    <row r="386" spans="1:14" s="4" customFormat="1" ht="18" thickBot="1">
      <c r="A386" s="31" t="s">
        <v>153</v>
      </c>
      <c r="B386" s="58">
        <v>7</v>
      </c>
      <c r="C386" s="58" t="s">
        <v>1</v>
      </c>
      <c r="D386" s="59" t="s">
        <v>34</v>
      </c>
      <c r="E386" s="59"/>
      <c r="F386" s="308">
        <f>'Breakdown -Count'!F383/'Breakdown -Count'!K383</f>
        <v>9.0909090909090912E-2</v>
      </c>
      <c r="G386" s="308">
        <f>'Breakdown -Count'!G383/'Breakdown -Count'!K383</f>
        <v>0.54545454545454541</v>
      </c>
      <c r="H386" s="308">
        <f>'Breakdown -Count'!H383/'Breakdown -Count'!K383</f>
        <v>0.36363636363636365</v>
      </c>
      <c r="I386" s="308">
        <f>'Breakdown -Count'!I383/'Breakdown -Count'!K383</f>
        <v>0</v>
      </c>
      <c r="J386" s="308">
        <f>'Breakdown -Count'!J383/'Breakdown -Count'!K383</f>
        <v>0</v>
      </c>
      <c r="K386" s="11">
        <f t="shared" si="15"/>
        <v>1</v>
      </c>
      <c r="L386" s="11">
        <v>26</v>
      </c>
      <c r="M386" s="13">
        <f t="shared" si="16"/>
        <v>3.8461538461538464E-2</v>
      </c>
      <c r="N386" s="254">
        <f t="shared" si="17"/>
        <v>3.7272727272727271</v>
      </c>
    </row>
    <row r="387" spans="1:14" s="4" customFormat="1" ht="18" thickBot="1">
      <c r="A387" s="31" t="s">
        <v>153</v>
      </c>
      <c r="B387" s="58">
        <v>7</v>
      </c>
      <c r="C387" s="58" t="s">
        <v>6</v>
      </c>
      <c r="D387" s="59" t="s">
        <v>33</v>
      </c>
      <c r="E387" s="59"/>
      <c r="F387" s="308">
        <f>'Breakdown -Count'!F384/'Breakdown -Count'!K384</f>
        <v>9.0909090909090912E-2</v>
      </c>
      <c r="G387" s="308">
        <f>'Breakdown -Count'!G384/'Breakdown -Count'!K384</f>
        <v>0.63636363636363635</v>
      </c>
      <c r="H387" s="308">
        <f>'Breakdown -Count'!H384/'Breakdown -Count'!K384</f>
        <v>0.18181818181818182</v>
      </c>
      <c r="I387" s="308">
        <f>'Breakdown -Count'!I384/'Breakdown -Count'!K384</f>
        <v>9.0909090909090912E-2</v>
      </c>
      <c r="J387" s="308">
        <f>'Breakdown -Count'!J384/'Breakdown -Count'!K384</f>
        <v>0</v>
      </c>
      <c r="K387" s="11">
        <f t="shared" si="15"/>
        <v>1</v>
      </c>
      <c r="L387" s="11">
        <v>26</v>
      </c>
      <c r="M387" s="13">
        <f t="shared" si="16"/>
        <v>3.8461538461538464E-2</v>
      </c>
      <c r="N387" s="254">
        <f t="shared" si="17"/>
        <v>3.7272727272727271</v>
      </c>
    </row>
    <row r="388" spans="1:14" s="4" customFormat="1" ht="15.75" thickBot="1">
      <c r="A388" s="31" t="s">
        <v>153</v>
      </c>
      <c r="B388" s="58">
        <v>7</v>
      </c>
      <c r="C388" s="58" t="s">
        <v>7</v>
      </c>
      <c r="D388" s="24" t="s">
        <v>35</v>
      </c>
      <c r="E388" s="24"/>
      <c r="F388" s="308">
        <f>'Breakdown -Count'!F385/'Breakdown -Count'!K385</f>
        <v>9.0909090909090912E-2</v>
      </c>
      <c r="G388" s="308">
        <f>'Breakdown -Count'!G385/'Breakdown -Count'!K385</f>
        <v>0.45454545454545453</v>
      </c>
      <c r="H388" s="308">
        <f>'Breakdown -Count'!H385/'Breakdown -Count'!K385</f>
        <v>0.18181818181818182</v>
      </c>
      <c r="I388" s="308">
        <f>'Breakdown -Count'!I385/'Breakdown -Count'!K385</f>
        <v>0.27272727272727271</v>
      </c>
      <c r="J388" s="308">
        <f>'Breakdown -Count'!J385/'Breakdown -Count'!K385</f>
        <v>0</v>
      </c>
      <c r="K388" s="11">
        <f t="shared" si="15"/>
        <v>1</v>
      </c>
      <c r="L388" s="11">
        <v>26</v>
      </c>
      <c r="M388" s="13">
        <f t="shared" si="16"/>
        <v>3.8461538461538464E-2</v>
      </c>
      <c r="N388" s="254">
        <f t="shared" si="17"/>
        <v>3.3636363636363633</v>
      </c>
    </row>
    <row r="389" spans="1:14" s="4" customFormat="1" ht="15.75" thickBot="1">
      <c r="A389" s="31" t="s">
        <v>153</v>
      </c>
      <c r="B389" s="58">
        <v>7</v>
      </c>
      <c r="C389" s="58" t="s">
        <v>8</v>
      </c>
      <c r="D389" s="23" t="s">
        <v>36</v>
      </c>
      <c r="E389" s="23"/>
      <c r="F389" s="308">
        <f>'Breakdown -Count'!F386/'Breakdown -Count'!K386</f>
        <v>0.1</v>
      </c>
      <c r="G389" s="308">
        <f>'Breakdown -Count'!G386/'Breakdown -Count'!K386</f>
        <v>0.3</v>
      </c>
      <c r="H389" s="308">
        <f>'Breakdown -Count'!H386/'Breakdown -Count'!K386</f>
        <v>0.5</v>
      </c>
      <c r="I389" s="308">
        <f>'Breakdown -Count'!I386/'Breakdown -Count'!K386</f>
        <v>0.1</v>
      </c>
      <c r="J389" s="308">
        <f>'Breakdown -Count'!J386/'Breakdown -Count'!K386</f>
        <v>0</v>
      </c>
      <c r="K389" s="11">
        <f t="shared" si="15"/>
        <v>1</v>
      </c>
      <c r="L389" s="11">
        <v>26</v>
      </c>
      <c r="M389" s="13">
        <f t="shared" si="16"/>
        <v>3.8461538461538464E-2</v>
      </c>
      <c r="N389" s="254">
        <f t="shared" si="17"/>
        <v>3.4000000000000004</v>
      </c>
    </row>
    <row r="390" spans="1:14" s="4" customFormat="1" ht="30.75" thickBot="1">
      <c r="A390" s="31" t="s">
        <v>153</v>
      </c>
      <c r="B390" s="58">
        <v>7</v>
      </c>
      <c r="C390" s="58" t="s">
        <v>9</v>
      </c>
      <c r="D390" s="23" t="s">
        <v>44</v>
      </c>
      <c r="E390" s="23"/>
      <c r="F390" s="308">
        <f>'Breakdown -Count'!F387/'Breakdown -Count'!K387</f>
        <v>0</v>
      </c>
      <c r="G390" s="308">
        <f>'Breakdown -Count'!G387/'Breakdown -Count'!K387</f>
        <v>0.63636363636363635</v>
      </c>
      <c r="H390" s="308">
        <f>'Breakdown -Count'!H387/'Breakdown -Count'!K387</f>
        <v>0.36363636363636365</v>
      </c>
      <c r="I390" s="308">
        <f>'Breakdown -Count'!I387/'Breakdown -Count'!K387</f>
        <v>0</v>
      </c>
      <c r="J390" s="308">
        <f>'Breakdown -Count'!J387/'Breakdown -Count'!K387</f>
        <v>0</v>
      </c>
      <c r="K390" s="11">
        <f t="shared" si="15"/>
        <v>1</v>
      </c>
      <c r="L390" s="11">
        <v>26</v>
      </c>
      <c r="M390" s="13">
        <f t="shared" si="16"/>
        <v>3.8461538461538464E-2</v>
      </c>
      <c r="N390" s="254">
        <f t="shared" si="17"/>
        <v>3.6363636363636362</v>
      </c>
    </row>
    <row r="391" spans="1:14" s="4" customFormat="1" ht="30.75" thickBot="1">
      <c r="A391" s="31" t="s">
        <v>153</v>
      </c>
      <c r="B391" s="58">
        <v>7</v>
      </c>
      <c r="C391" s="58" t="s">
        <v>10</v>
      </c>
      <c r="D391" s="23" t="s">
        <v>37</v>
      </c>
      <c r="E391" s="23"/>
      <c r="F391" s="308">
        <f>'Breakdown -Count'!F388/'Breakdown -Count'!K388</f>
        <v>0</v>
      </c>
      <c r="G391" s="308">
        <f>'Breakdown -Count'!G388/'Breakdown -Count'!K388</f>
        <v>0.63636363636363635</v>
      </c>
      <c r="H391" s="308">
        <f>'Breakdown -Count'!H388/'Breakdown -Count'!K388</f>
        <v>0.36363636363636365</v>
      </c>
      <c r="I391" s="308">
        <f>'Breakdown -Count'!I388/'Breakdown -Count'!K388</f>
        <v>0</v>
      </c>
      <c r="J391" s="308">
        <f>'Breakdown -Count'!J388/'Breakdown -Count'!K388</f>
        <v>0</v>
      </c>
      <c r="K391" s="11">
        <f t="shared" ref="K391:K398" si="18">SUM(F391:J391)</f>
        <v>1</v>
      </c>
      <c r="L391" s="11">
        <v>26</v>
      </c>
      <c r="M391" s="13">
        <f t="shared" ref="M391:M398" si="19">K391/L391</f>
        <v>3.8461538461538464E-2</v>
      </c>
      <c r="N391" s="254">
        <f t="shared" si="17"/>
        <v>3.6363636363636362</v>
      </c>
    </row>
    <row r="392" spans="1:14" s="4" customFormat="1" ht="15.75" thickBot="1">
      <c r="A392" s="31" t="s">
        <v>153</v>
      </c>
      <c r="B392" s="58">
        <v>7</v>
      </c>
      <c r="C392" s="58" t="s">
        <v>11</v>
      </c>
      <c r="D392" s="24" t="s">
        <v>39</v>
      </c>
      <c r="E392" s="24"/>
      <c r="F392" s="308">
        <f>'Breakdown -Count'!F389/'Breakdown -Count'!K389</f>
        <v>0.18181818181818182</v>
      </c>
      <c r="G392" s="308">
        <f>'Breakdown -Count'!G389/'Breakdown -Count'!K389</f>
        <v>0.54545454545454541</v>
      </c>
      <c r="H392" s="308">
        <f>'Breakdown -Count'!H389/'Breakdown -Count'!K389</f>
        <v>0.27272727272727271</v>
      </c>
      <c r="I392" s="308">
        <f>'Breakdown -Count'!I389/'Breakdown -Count'!K389</f>
        <v>0</v>
      </c>
      <c r="J392" s="308">
        <f>'Breakdown -Count'!J389/'Breakdown -Count'!K389</f>
        <v>0</v>
      </c>
      <c r="K392" s="11">
        <f t="shared" si="18"/>
        <v>1</v>
      </c>
      <c r="L392" s="11">
        <v>26</v>
      </c>
      <c r="M392" s="13">
        <f t="shared" si="19"/>
        <v>3.8461538461538464E-2</v>
      </c>
      <c r="N392" s="254">
        <f t="shared" ref="N392:N398" si="20" xml:space="preserve"> (5*F392+4*G392+3*H392+2*I392+1*J392)/K392</f>
        <v>3.9090909090909092</v>
      </c>
    </row>
    <row r="393" spans="1:14" s="4" customFormat="1" ht="15.75" thickBot="1">
      <c r="A393" s="31" t="s">
        <v>153</v>
      </c>
      <c r="B393" s="58">
        <v>7</v>
      </c>
      <c r="C393" s="58" t="s">
        <v>12</v>
      </c>
      <c r="D393" s="24" t="s">
        <v>38</v>
      </c>
      <c r="E393" s="24"/>
      <c r="F393" s="308">
        <f>'Breakdown -Count'!F390/'Breakdown -Count'!K390</f>
        <v>0</v>
      </c>
      <c r="G393" s="308">
        <f>'Breakdown -Count'!G390/'Breakdown -Count'!K390</f>
        <v>0.45454545454545453</v>
      </c>
      <c r="H393" s="308">
        <f>'Breakdown -Count'!H390/'Breakdown -Count'!K390</f>
        <v>0.36363636363636365</v>
      </c>
      <c r="I393" s="308">
        <f>'Breakdown -Count'!I390/'Breakdown -Count'!K390</f>
        <v>9.0909090909090912E-2</v>
      </c>
      <c r="J393" s="308">
        <f>'Breakdown -Count'!J390/'Breakdown -Count'!K390</f>
        <v>9.0909090909090912E-2</v>
      </c>
      <c r="K393" s="11">
        <f t="shared" si="18"/>
        <v>1</v>
      </c>
      <c r="L393" s="11">
        <v>26</v>
      </c>
      <c r="M393" s="13">
        <f t="shared" si="19"/>
        <v>3.8461538461538464E-2</v>
      </c>
      <c r="N393" s="254">
        <f t="shared" si="20"/>
        <v>3.1818181818181817</v>
      </c>
    </row>
    <row r="394" spans="1:14" s="4" customFormat="1" ht="15.75" thickBot="1">
      <c r="A394" s="31" t="s">
        <v>153</v>
      </c>
      <c r="B394" s="58">
        <v>7</v>
      </c>
      <c r="C394" s="58" t="s">
        <v>13</v>
      </c>
      <c r="D394" s="23" t="s">
        <v>40</v>
      </c>
      <c r="E394" s="23"/>
      <c r="F394" s="308">
        <f>'Breakdown -Count'!F391/'Breakdown -Count'!K391</f>
        <v>9.0909090909090912E-2</v>
      </c>
      <c r="G394" s="308">
        <f>'Breakdown -Count'!G391/'Breakdown -Count'!K391</f>
        <v>0.45454545454545453</v>
      </c>
      <c r="H394" s="308">
        <f>'Breakdown -Count'!H391/'Breakdown -Count'!K391</f>
        <v>0.36363636363636365</v>
      </c>
      <c r="I394" s="308">
        <f>'Breakdown -Count'!I391/'Breakdown -Count'!K391</f>
        <v>0</v>
      </c>
      <c r="J394" s="308">
        <f>'Breakdown -Count'!J391/'Breakdown -Count'!K391</f>
        <v>9.0909090909090912E-2</v>
      </c>
      <c r="K394" s="11">
        <f t="shared" si="18"/>
        <v>1</v>
      </c>
      <c r="L394" s="11">
        <v>26</v>
      </c>
      <c r="M394" s="13">
        <f t="shared" si="19"/>
        <v>3.8461538461538464E-2</v>
      </c>
      <c r="N394" s="254">
        <f t="shared" si="20"/>
        <v>3.4545454545454541</v>
      </c>
    </row>
    <row r="395" spans="1:14" s="4" customFormat="1" ht="15.75" thickBot="1">
      <c r="A395" s="31" t="s">
        <v>153</v>
      </c>
      <c r="B395" s="58">
        <v>7</v>
      </c>
      <c r="C395" s="58" t="s">
        <v>15</v>
      </c>
      <c r="D395" s="24" t="s">
        <v>41</v>
      </c>
      <c r="E395" s="24"/>
      <c r="F395" s="308">
        <f>'Breakdown -Count'!F392/'Breakdown -Count'!K392</f>
        <v>9.0909090909090912E-2</v>
      </c>
      <c r="G395" s="308">
        <f>'Breakdown -Count'!G392/'Breakdown -Count'!K392</f>
        <v>0.45454545454545453</v>
      </c>
      <c r="H395" s="308">
        <f>'Breakdown -Count'!H392/'Breakdown -Count'!K392</f>
        <v>0.36363636363636365</v>
      </c>
      <c r="I395" s="308">
        <f>'Breakdown -Count'!I392/'Breakdown -Count'!K392</f>
        <v>0</v>
      </c>
      <c r="J395" s="308">
        <f>'Breakdown -Count'!J392/'Breakdown -Count'!K392</f>
        <v>9.0909090909090912E-2</v>
      </c>
      <c r="K395" s="11">
        <f t="shared" si="18"/>
        <v>1</v>
      </c>
      <c r="L395" s="11">
        <v>26</v>
      </c>
      <c r="M395" s="13">
        <f t="shared" si="19"/>
        <v>3.8461538461538464E-2</v>
      </c>
      <c r="N395" s="254">
        <f t="shared" si="20"/>
        <v>3.4545454545454541</v>
      </c>
    </row>
    <row r="396" spans="1:14" s="4" customFormat="1" ht="15.75" thickBot="1">
      <c r="A396" s="31" t="s">
        <v>153</v>
      </c>
      <c r="B396" s="58">
        <v>7</v>
      </c>
      <c r="C396" s="58" t="s">
        <v>16</v>
      </c>
      <c r="D396" s="23" t="s">
        <v>43</v>
      </c>
      <c r="E396" s="24"/>
      <c r="F396" s="308">
        <f>'Breakdown -Count'!F393/'Breakdown -Count'!K393</f>
        <v>0</v>
      </c>
      <c r="G396" s="308">
        <f>'Breakdown -Count'!G393/'Breakdown -Count'!K393</f>
        <v>0.33333333333333331</v>
      </c>
      <c r="H396" s="308">
        <f>'Breakdown -Count'!H393/'Breakdown -Count'!K393</f>
        <v>0.66666666666666663</v>
      </c>
      <c r="I396" s="308">
        <f>'Breakdown -Count'!I393/'Breakdown -Count'!K393</f>
        <v>0</v>
      </c>
      <c r="J396" s="308">
        <f>'Breakdown -Count'!J393/'Breakdown -Count'!K393</f>
        <v>0</v>
      </c>
      <c r="K396" s="11">
        <f t="shared" si="18"/>
        <v>1</v>
      </c>
      <c r="L396" s="11">
        <v>26</v>
      </c>
      <c r="M396" s="13">
        <f t="shared" si="19"/>
        <v>3.8461538461538464E-2</v>
      </c>
      <c r="N396" s="254">
        <f t="shared" si="20"/>
        <v>3.333333333333333</v>
      </c>
    </row>
    <row r="397" spans="1:14" s="4" customFormat="1" ht="15.75" thickBot="1">
      <c r="A397" s="31" t="s">
        <v>153</v>
      </c>
      <c r="B397" s="78">
        <v>7</v>
      </c>
      <c r="C397" s="78" t="s">
        <v>17</v>
      </c>
      <c r="D397" s="40" t="s">
        <v>45</v>
      </c>
      <c r="E397" s="40"/>
      <c r="F397" s="308">
        <f>'Breakdown -Count'!F394/'Breakdown -Count'!K394</f>
        <v>0.36363636363636365</v>
      </c>
      <c r="G397" s="308">
        <f>'Breakdown -Count'!G394/'Breakdown -Count'!K394</f>
        <v>0</v>
      </c>
      <c r="H397" s="308">
        <f>'Breakdown -Count'!H394/'Breakdown -Count'!K394</f>
        <v>0.45454545454545453</v>
      </c>
      <c r="I397" s="308">
        <f>'Breakdown -Count'!I394/'Breakdown -Count'!K394</f>
        <v>9.0909090909090912E-2</v>
      </c>
      <c r="J397" s="308">
        <f>'Breakdown -Count'!J394/'Breakdown -Count'!K394</f>
        <v>9.0909090909090912E-2</v>
      </c>
      <c r="K397" s="66">
        <f t="shared" si="18"/>
        <v>1</v>
      </c>
      <c r="L397" s="66">
        <v>26</v>
      </c>
      <c r="M397" s="67">
        <f t="shared" si="19"/>
        <v>3.8461538461538464E-2</v>
      </c>
      <c r="N397" s="254">
        <f t="shared" si="20"/>
        <v>3.4545454545454541</v>
      </c>
    </row>
    <row r="398" spans="1:14" s="4" customFormat="1" ht="15.75" thickBot="1">
      <c r="A398" s="31" t="s">
        <v>153</v>
      </c>
      <c r="B398" s="72">
        <v>7</v>
      </c>
      <c r="C398" s="72" t="s">
        <v>18</v>
      </c>
      <c r="D398" s="73" t="s">
        <v>46</v>
      </c>
      <c r="E398" s="73"/>
      <c r="F398" s="311">
        <f>'Breakdown -Count'!F395/'Breakdown -Count'!K395</f>
        <v>0.54545454545454541</v>
      </c>
      <c r="G398" s="311">
        <f>'Breakdown -Count'!G395/'Breakdown -Count'!K395</f>
        <v>0</v>
      </c>
      <c r="H398" s="311">
        <f>'Breakdown -Count'!H395/'Breakdown -Count'!K395</f>
        <v>0.36363636363636365</v>
      </c>
      <c r="I398" s="311">
        <f>'Breakdown -Count'!I395/'Breakdown -Count'!K395</f>
        <v>9.0909090909090912E-2</v>
      </c>
      <c r="J398" s="311">
        <f>'Breakdown -Count'!J395/'Breakdown -Count'!K395</f>
        <v>0</v>
      </c>
      <c r="K398" s="75">
        <f t="shared" si="18"/>
        <v>1</v>
      </c>
      <c r="L398" s="75">
        <v>26</v>
      </c>
      <c r="M398" s="76">
        <f t="shared" si="19"/>
        <v>3.8461538461538464E-2</v>
      </c>
      <c r="N398" s="254">
        <f t="shared" si="20"/>
        <v>3.9999999999999996</v>
      </c>
    </row>
    <row r="403" spans="1:14" s="18" customFormat="1" ht="19.5" thickBot="1">
      <c r="A403" s="79" t="s">
        <v>49</v>
      </c>
      <c r="B403" s="17"/>
      <c r="C403" s="17"/>
      <c r="D403" s="1"/>
      <c r="J403" s="19"/>
      <c r="K403" s="19"/>
      <c r="L403" s="19"/>
      <c r="M403" s="19"/>
      <c r="N403" s="19"/>
    </row>
    <row r="404" spans="1:14" s="7" customFormat="1" ht="48" thickBot="1">
      <c r="A404" s="34" t="s">
        <v>23</v>
      </c>
      <c r="B404" s="35" t="s">
        <v>24</v>
      </c>
      <c r="C404" s="45" t="s">
        <v>2</v>
      </c>
      <c r="D404" s="124" t="s">
        <v>14</v>
      </c>
      <c r="E404" s="84" t="s">
        <v>19</v>
      </c>
      <c r="F404" s="20" t="s">
        <v>20</v>
      </c>
      <c r="G404" s="20" t="s">
        <v>3</v>
      </c>
      <c r="H404" s="20" t="s">
        <v>4</v>
      </c>
      <c r="I404" s="20" t="s">
        <v>5</v>
      </c>
      <c r="J404" s="123" t="s">
        <v>21</v>
      </c>
    </row>
    <row r="405" spans="1:14" s="4" customFormat="1" ht="15.75" hidden="1" thickBot="1">
      <c r="A405" s="119" t="s">
        <v>54</v>
      </c>
      <c r="B405" s="60">
        <v>1</v>
      </c>
      <c r="C405" s="60" t="s">
        <v>0</v>
      </c>
      <c r="D405" s="25" t="s">
        <v>32</v>
      </c>
      <c r="E405" s="9">
        <v>0</v>
      </c>
      <c r="F405" s="9">
        <v>5</v>
      </c>
      <c r="G405" s="8">
        <f t="shared" ref="G405:G468" si="21">SUM(E405:F405)</f>
        <v>5</v>
      </c>
      <c r="H405" s="8">
        <v>32</v>
      </c>
      <c r="I405" s="10">
        <f t="shared" ref="I405:I468" si="22">G405/H405</f>
        <v>0.15625</v>
      </c>
      <c r="J405" s="49"/>
      <c r="K405" s="68" t="s">
        <v>47</v>
      </c>
      <c r="L405" s="68" t="s">
        <v>48</v>
      </c>
      <c r="M405" s="68"/>
      <c r="N405" s="68"/>
    </row>
    <row r="406" spans="1:14" s="4" customFormat="1" ht="15.75" hidden="1" thickBot="1">
      <c r="A406" s="120" t="s">
        <v>54</v>
      </c>
      <c r="B406" s="58">
        <v>1</v>
      </c>
      <c r="C406" s="58" t="s">
        <v>8</v>
      </c>
      <c r="D406" s="23" t="s">
        <v>36</v>
      </c>
      <c r="E406" s="12">
        <v>0</v>
      </c>
      <c r="F406" s="12">
        <v>1</v>
      </c>
      <c r="G406" s="11">
        <f t="shared" si="21"/>
        <v>1</v>
      </c>
      <c r="H406" s="11">
        <v>32</v>
      </c>
      <c r="I406" s="13">
        <f t="shared" si="22"/>
        <v>3.125E-2</v>
      </c>
      <c r="J406" s="50"/>
    </row>
    <row r="407" spans="1:14" s="4" customFormat="1" ht="15.75" hidden="1" thickBot="1">
      <c r="A407" s="121" t="s">
        <v>54</v>
      </c>
      <c r="B407" s="62">
        <v>1</v>
      </c>
      <c r="C407" s="62" t="s">
        <v>16</v>
      </c>
      <c r="D407" s="70" t="s">
        <v>43</v>
      </c>
      <c r="E407" s="14">
        <v>1</v>
      </c>
      <c r="F407" s="14">
        <v>10</v>
      </c>
      <c r="G407" s="15">
        <f t="shared" si="21"/>
        <v>11</v>
      </c>
      <c r="H407" s="15">
        <v>32</v>
      </c>
      <c r="I407" s="16">
        <f t="shared" si="22"/>
        <v>0.34375</v>
      </c>
      <c r="J407" s="52"/>
    </row>
    <row r="408" spans="1:14" s="4" customFormat="1" ht="15.75" hidden="1" thickBot="1">
      <c r="A408" s="48" t="s">
        <v>53</v>
      </c>
      <c r="B408" s="53">
        <v>1</v>
      </c>
      <c r="C408" s="28" t="s">
        <v>0</v>
      </c>
      <c r="D408" s="80" t="s">
        <v>32</v>
      </c>
      <c r="E408" s="48">
        <v>0</v>
      </c>
      <c r="F408" s="9">
        <v>1</v>
      </c>
      <c r="G408" s="8">
        <f t="shared" si="21"/>
        <v>1</v>
      </c>
      <c r="H408" s="8">
        <v>22</v>
      </c>
      <c r="I408" s="10">
        <f t="shared" si="22"/>
        <v>4.5454545454545456E-2</v>
      </c>
      <c r="J408" s="49"/>
      <c r="K408" s="68" t="s">
        <v>47</v>
      </c>
      <c r="L408" s="68" t="s">
        <v>48</v>
      </c>
      <c r="M408" s="68"/>
      <c r="N408" s="68"/>
    </row>
    <row r="409" spans="1:14" s="4" customFormat="1" ht="15.75" hidden="1" thickBot="1">
      <c r="A409" s="31" t="s">
        <v>53</v>
      </c>
      <c r="B409" s="47">
        <v>1</v>
      </c>
      <c r="C409" s="29" t="s">
        <v>8</v>
      </c>
      <c r="D409" s="81" t="s">
        <v>36</v>
      </c>
      <c r="E409" s="31">
        <v>0</v>
      </c>
      <c r="F409" s="12">
        <v>0</v>
      </c>
      <c r="G409" s="11">
        <f t="shared" si="21"/>
        <v>0</v>
      </c>
      <c r="H409" s="11">
        <v>22</v>
      </c>
      <c r="I409" s="13">
        <f t="shared" si="22"/>
        <v>0</v>
      </c>
      <c r="J409" s="50"/>
    </row>
    <row r="410" spans="1:14" s="4" customFormat="1" ht="15.75" hidden="1" thickBot="1">
      <c r="A410" s="32" t="s">
        <v>53</v>
      </c>
      <c r="B410" s="54">
        <v>1</v>
      </c>
      <c r="C410" s="30" t="s">
        <v>16</v>
      </c>
      <c r="D410" s="82" t="s">
        <v>43</v>
      </c>
      <c r="E410" s="32">
        <v>0</v>
      </c>
      <c r="F410" s="14">
        <v>1</v>
      </c>
      <c r="G410" s="15">
        <f t="shared" si="21"/>
        <v>1</v>
      </c>
      <c r="H410" s="15">
        <v>22</v>
      </c>
      <c r="I410" s="16">
        <f t="shared" si="22"/>
        <v>4.5454545454545456E-2</v>
      </c>
      <c r="J410" s="52"/>
    </row>
    <row r="411" spans="1:14" s="4" customFormat="1" ht="15.75" hidden="1" thickBot="1">
      <c r="A411" s="33" t="s">
        <v>53</v>
      </c>
      <c r="B411" s="53">
        <v>2</v>
      </c>
      <c r="C411" s="28" t="s">
        <v>0</v>
      </c>
      <c r="D411" s="80" t="s">
        <v>32</v>
      </c>
      <c r="E411" s="48">
        <v>0</v>
      </c>
      <c r="F411" s="9">
        <v>1</v>
      </c>
      <c r="G411" s="11">
        <f t="shared" si="21"/>
        <v>1</v>
      </c>
      <c r="H411" s="8">
        <v>10</v>
      </c>
      <c r="I411" s="10">
        <f t="shared" si="22"/>
        <v>0.1</v>
      </c>
      <c r="J411" s="49"/>
      <c r="K411" s="68" t="s">
        <v>47</v>
      </c>
      <c r="L411" s="68" t="s">
        <v>48</v>
      </c>
      <c r="M411" s="68"/>
      <c r="N411" s="68"/>
    </row>
    <row r="412" spans="1:14" s="4" customFormat="1" ht="15.75" hidden="1" thickBot="1">
      <c r="A412" s="31" t="s">
        <v>53</v>
      </c>
      <c r="B412" s="47">
        <v>2</v>
      </c>
      <c r="C412" s="29" t="s">
        <v>8</v>
      </c>
      <c r="D412" s="81" t="s">
        <v>36</v>
      </c>
      <c r="E412" s="31">
        <v>0</v>
      </c>
      <c r="F412" s="12">
        <v>1</v>
      </c>
      <c r="G412" s="11">
        <f t="shared" si="21"/>
        <v>1</v>
      </c>
      <c r="H412" s="11">
        <v>10</v>
      </c>
      <c r="I412" s="13">
        <f t="shared" si="22"/>
        <v>0.1</v>
      </c>
      <c r="J412" s="50"/>
    </row>
    <row r="413" spans="1:14" s="4" customFormat="1" ht="15.75" hidden="1" thickBot="1">
      <c r="A413" s="32" t="s">
        <v>53</v>
      </c>
      <c r="B413" s="54">
        <v>2</v>
      </c>
      <c r="C413" s="30" t="s">
        <v>16</v>
      </c>
      <c r="D413" s="82" t="s">
        <v>43</v>
      </c>
      <c r="E413" s="32">
        <v>0</v>
      </c>
      <c r="F413" s="14">
        <v>1</v>
      </c>
      <c r="G413" s="15">
        <f t="shared" si="21"/>
        <v>1</v>
      </c>
      <c r="H413" s="15">
        <v>10</v>
      </c>
      <c r="I413" s="16">
        <f t="shared" si="22"/>
        <v>0.1</v>
      </c>
      <c r="J413" s="52"/>
    </row>
    <row r="414" spans="1:14" s="4" customFormat="1" ht="15.75" hidden="1" thickBot="1">
      <c r="A414" s="33" t="s">
        <v>53</v>
      </c>
      <c r="B414" s="53">
        <v>3</v>
      </c>
      <c r="C414" s="28" t="s">
        <v>0</v>
      </c>
      <c r="D414" s="80" t="s">
        <v>32</v>
      </c>
      <c r="E414" s="48">
        <v>0</v>
      </c>
      <c r="F414" s="9">
        <v>0</v>
      </c>
      <c r="G414" s="11">
        <f t="shared" si="21"/>
        <v>0</v>
      </c>
      <c r="H414" s="8">
        <v>12</v>
      </c>
      <c r="I414" s="10">
        <f t="shared" si="22"/>
        <v>0</v>
      </c>
      <c r="J414" s="49"/>
      <c r="K414" s="68" t="s">
        <v>47</v>
      </c>
      <c r="L414" s="68" t="s">
        <v>48</v>
      </c>
      <c r="M414" s="68"/>
      <c r="N414" s="68"/>
    </row>
    <row r="415" spans="1:14" s="4" customFormat="1" ht="15.75" hidden="1" thickBot="1">
      <c r="A415" s="31" t="s">
        <v>53</v>
      </c>
      <c r="B415" s="47">
        <v>3</v>
      </c>
      <c r="C415" s="29" t="s">
        <v>8</v>
      </c>
      <c r="D415" s="81" t="s">
        <v>36</v>
      </c>
      <c r="E415" s="31">
        <v>0</v>
      </c>
      <c r="F415" s="12">
        <v>0</v>
      </c>
      <c r="G415" s="11">
        <f t="shared" si="21"/>
        <v>0</v>
      </c>
      <c r="H415" s="11">
        <v>12</v>
      </c>
      <c r="I415" s="13">
        <f t="shared" si="22"/>
        <v>0</v>
      </c>
      <c r="J415" s="50"/>
    </row>
    <row r="416" spans="1:14" s="4" customFormat="1" ht="15.75" hidden="1" thickBot="1">
      <c r="A416" s="32" t="s">
        <v>53</v>
      </c>
      <c r="B416" s="54">
        <v>3</v>
      </c>
      <c r="C416" s="30" t="s">
        <v>16</v>
      </c>
      <c r="D416" s="82" t="s">
        <v>43</v>
      </c>
      <c r="E416" s="32">
        <v>0</v>
      </c>
      <c r="F416" s="14">
        <v>0</v>
      </c>
      <c r="G416" s="15">
        <f t="shared" si="21"/>
        <v>0</v>
      </c>
      <c r="H416" s="15">
        <v>12</v>
      </c>
      <c r="I416" s="16">
        <f t="shared" si="22"/>
        <v>0</v>
      </c>
      <c r="J416" s="52"/>
    </row>
    <row r="417" spans="1:14" s="4" customFormat="1" ht="15.75" hidden="1" thickBot="1">
      <c r="A417" s="33" t="s">
        <v>53</v>
      </c>
      <c r="B417" s="53">
        <v>4</v>
      </c>
      <c r="C417" s="28" t="s">
        <v>0</v>
      </c>
      <c r="D417" s="80" t="s">
        <v>32</v>
      </c>
      <c r="E417" s="48">
        <v>0</v>
      </c>
      <c r="F417" s="9">
        <v>2</v>
      </c>
      <c r="G417" s="11">
        <f t="shared" si="21"/>
        <v>2</v>
      </c>
      <c r="H417" s="8">
        <v>9</v>
      </c>
      <c r="I417" s="10">
        <f t="shared" si="22"/>
        <v>0.22222222222222221</v>
      </c>
      <c r="J417" s="49"/>
      <c r="K417" s="68" t="s">
        <v>47</v>
      </c>
      <c r="L417" s="68" t="s">
        <v>48</v>
      </c>
      <c r="M417" s="68"/>
      <c r="N417" s="68"/>
    </row>
    <row r="418" spans="1:14" s="4" customFormat="1" ht="15.75" hidden="1" thickBot="1">
      <c r="A418" s="31" t="s">
        <v>53</v>
      </c>
      <c r="B418" s="47">
        <v>4</v>
      </c>
      <c r="C418" s="29" t="s">
        <v>8</v>
      </c>
      <c r="D418" s="81" t="s">
        <v>36</v>
      </c>
      <c r="E418" s="31">
        <v>0</v>
      </c>
      <c r="F418" s="12">
        <v>1</v>
      </c>
      <c r="G418" s="11">
        <f t="shared" si="21"/>
        <v>1</v>
      </c>
      <c r="H418" s="11">
        <v>9</v>
      </c>
      <c r="I418" s="13">
        <f t="shared" si="22"/>
        <v>0.1111111111111111</v>
      </c>
      <c r="J418" s="50"/>
    </row>
    <row r="419" spans="1:14" s="4" customFormat="1" ht="15.75" hidden="1" thickBot="1">
      <c r="A419" s="32" t="s">
        <v>53</v>
      </c>
      <c r="B419" s="54">
        <v>4</v>
      </c>
      <c r="C419" s="30" t="s">
        <v>16</v>
      </c>
      <c r="D419" s="82" t="s">
        <v>43</v>
      </c>
      <c r="E419" s="32">
        <v>0</v>
      </c>
      <c r="F419" s="14">
        <v>1</v>
      </c>
      <c r="G419" s="15">
        <f t="shared" si="21"/>
        <v>1</v>
      </c>
      <c r="H419" s="15">
        <v>9</v>
      </c>
      <c r="I419" s="16">
        <f t="shared" si="22"/>
        <v>0.1111111111111111</v>
      </c>
      <c r="J419" s="52"/>
    </row>
    <row r="420" spans="1:14" s="4" customFormat="1" ht="15.75" hidden="1" thickBot="1">
      <c r="A420" s="33" t="s">
        <v>53</v>
      </c>
      <c r="B420" s="53">
        <v>5</v>
      </c>
      <c r="C420" s="28" t="s">
        <v>0</v>
      </c>
      <c r="D420" s="25" t="s">
        <v>32</v>
      </c>
      <c r="E420" s="43">
        <v>1</v>
      </c>
      <c r="F420" s="43">
        <v>6</v>
      </c>
      <c r="G420" s="21">
        <f t="shared" si="21"/>
        <v>7</v>
      </c>
      <c r="H420" s="21">
        <v>43</v>
      </c>
      <c r="I420" s="44">
        <f t="shared" si="22"/>
        <v>0.16279069767441862</v>
      </c>
      <c r="J420" s="83"/>
      <c r="K420" s="68" t="s">
        <v>47</v>
      </c>
      <c r="L420" s="68" t="s">
        <v>48</v>
      </c>
      <c r="M420" s="68"/>
      <c r="N420" s="68"/>
    </row>
    <row r="421" spans="1:14" s="4" customFormat="1" ht="15.75" hidden="1" thickBot="1">
      <c r="A421" s="31" t="s">
        <v>53</v>
      </c>
      <c r="B421" s="47">
        <v>5</v>
      </c>
      <c r="C421" s="29" t="s">
        <v>8</v>
      </c>
      <c r="D421" s="23" t="s">
        <v>36</v>
      </c>
      <c r="E421" s="12">
        <v>0</v>
      </c>
      <c r="F421" s="12">
        <v>3</v>
      </c>
      <c r="G421" s="21">
        <f t="shared" si="21"/>
        <v>3</v>
      </c>
      <c r="H421" s="11">
        <v>43</v>
      </c>
      <c r="I421" s="13">
        <f t="shared" si="22"/>
        <v>6.9767441860465115E-2</v>
      </c>
      <c r="J421" s="50"/>
    </row>
    <row r="422" spans="1:14" s="4" customFormat="1" ht="15.75" hidden="1" thickBot="1">
      <c r="A422" s="32" t="s">
        <v>53</v>
      </c>
      <c r="B422" s="54">
        <v>5</v>
      </c>
      <c r="C422" s="30" t="s">
        <v>16</v>
      </c>
      <c r="D422" s="70" t="s">
        <v>43</v>
      </c>
      <c r="E422" s="14">
        <v>1</v>
      </c>
      <c r="F422" s="14">
        <v>7</v>
      </c>
      <c r="G422" s="22">
        <f t="shared" si="21"/>
        <v>8</v>
      </c>
      <c r="H422" s="15">
        <v>43</v>
      </c>
      <c r="I422" s="16">
        <f t="shared" si="22"/>
        <v>0.18604651162790697</v>
      </c>
      <c r="J422" s="52"/>
    </row>
    <row r="423" spans="1:14" s="4" customFormat="1" ht="15.75" hidden="1" thickBot="1">
      <c r="A423" s="33" t="s">
        <v>53</v>
      </c>
      <c r="B423" s="53">
        <v>6</v>
      </c>
      <c r="C423" s="28" t="s">
        <v>0</v>
      </c>
      <c r="D423" s="25" t="s">
        <v>32</v>
      </c>
      <c r="E423" s="9">
        <v>0</v>
      </c>
      <c r="F423" s="9">
        <v>1</v>
      </c>
      <c r="G423" s="8">
        <f t="shared" si="21"/>
        <v>1</v>
      </c>
      <c r="H423" s="8">
        <v>10</v>
      </c>
      <c r="I423" s="10">
        <f t="shared" si="22"/>
        <v>0.1</v>
      </c>
      <c r="J423" s="49"/>
      <c r="K423" s="68" t="s">
        <v>47</v>
      </c>
      <c r="L423" s="68" t="s">
        <v>48</v>
      </c>
      <c r="M423" s="68"/>
      <c r="N423" s="68"/>
    </row>
    <row r="424" spans="1:14" s="4" customFormat="1" ht="15.75" hidden="1" thickBot="1">
      <c r="A424" s="31" t="s">
        <v>53</v>
      </c>
      <c r="B424" s="47">
        <v>6</v>
      </c>
      <c r="C424" s="29" t="s">
        <v>8</v>
      </c>
      <c r="D424" s="23" t="s">
        <v>36</v>
      </c>
      <c r="E424" s="12">
        <v>1</v>
      </c>
      <c r="F424" s="12">
        <v>1</v>
      </c>
      <c r="G424" s="21">
        <f t="shared" si="21"/>
        <v>2</v>
      </c>
      <c r="H424" s="11">
        <v>10</v>
      </c>
      <c r="I424" s="13">
        <f t="shared" si="22"/>
        <v>0.2</v>
      </c>
      <c r="J424" s="50"/>
    </row>
    <row r="425" spans="1:14" s="4" customFormat="1" ht="15.75" hidden="1" thickBot="1">
      <c r="A425" s="32" t="s">
        <v>53</v>
      </c>
      <c r="B425" s="54">
        <v>6</v>
      </c>
      <c r="C425" s="30" t="s">
        <v>16</v>
      </c>
      <c r="D425" s="70" t="s">
        <v>43</v>
      </c>
      <c r="E425" s="14">
        <v>0</v>
      </c>
      <c r="F425" s="14">
        <v>2</v>
      </c>
      <c r="G425" s="22">
        <f t="shared" si="21"/>
        <v>2</v>
      </c>
      <c r="H425" s="15">
        <v>10</v>
      </c>
      <c r="I425" s="16">
        <f t="shared" si="22"/>
        <v>0.2</v>
      </c>
      <c r="J425" s="52"/>
    </row>
    <row r="426" spans="1:14" s="4" customFormat="1" ht="15.75" hidden="1" thickBot="1">
      <c r="A426" s="33" t="s">
        <v>53</v>
      </c>
      <c r="B426" s="53">
        <v>7</v>
      </c>
      <c r="C426" s="28" t="s">
        <v>0</v>
      </c>
      <c r="D426" s="25" t="s">
        <v>32</v>
      </c>
      <c r="E426" s="9">
        <v>0</v>
      </c>
      <c r="F426" s="9">
        <v>0</v>
      </c>
      <c r="G426" s="8">
        <f t="shared" si="21"/>
        <v>0</v>
      </c>
      <c r="H426" s="8">
        <v>3</v>
      </c>
      <c r="I426" s="10">
        <f t="shared" si="22"/>
        <v>0</v>
      </c>
      <c r="J426" s="49"/>
    </row>
    <row r="427" spans="1:14" s="4" customFormat="1" ht="15.75" hidden="1" thickBot="1">
      <c r="A427" s="31" t="s">
        <v>53</v>
      </c>
      <c r="B427" s="47">
        <v>7</v>
      </c>
      <c r="C427" s="29" t="s">
        <v>8</v>
      </c>
      <c r="D427" s="23" t="s">
        <v>36</v>
      </c>
      <c r="E427" s="12">
        <v>0</v>
      </c>
      <c r="F427" s="12">
        <v>0</v>
      </c>
      <c r="G427" s="21">
        <f t="shared" si="21"/>
        <v>0</v>
      </c>
      <c r="H427" s="11">
        <v>3</v>
      </c>
      <c r="I427" s="13">
        <f t="shared" si="22"/>
        <v>0</v>
      </c>
      <c r="J427" s="50"/>
    </row>
    <row r="428" spans="1:14" s="4" customFormat="1" ht="15.75" hidden="1" thickBot="1">
      <c r="A428" s="32" t="s">
        <v>53</v>
      </c>
      <c r="B428" s="54">
        <v>7</v>
      </c>
      <c r="C428" s="30" t="s">
        <v>16</v>
      </c>
      <c r="D428" s="70" t="s">
        <v>43</v>
      </c>
      <c r="E428" s="14">
        <v>0</v>
      </c>
      <c r="F428" s="14">
        <v>0</v>
      </c>
      <c r="G428" s="22">
        <f t="shared" si="21"/>
        <v>0</v>
      </c>
      <c r="H428" s="15">
        <v>3</v>
      </c>
      <c r="I428" s="16">
        <f t="shared" si="22"/>
        <v>0</v>
      </c>
      <c r="J428" s="52"/>
    </row>
    <row r="429" spans="1:14" s="4" customFormat="1" ht="15.75" hidden="1" thickBot="1">
      <c r="A429" s="33" t="s">
        <v>52</v>
      </c>
      <c r="B429" s="47">
        <v>1</v>
      </c>
      <c r="C429" s="42" t="s">
        <v>0</v>
      </c>
      <c r="D429" s="122" t="s">
        <v>32</v>
      </c>
      <c r="E429" s="33">
        <v>2</v>
      </c>
      <c r="F429" s="43">
        <v>0</v>
      </c>
      <c r="G429" s="21">
        <f t="shared" si="21"/>
        <v>2</v>
      </c>
      <c r="H429" s="21">
        <v>10</v>
      </c>
      <c r="I429" s="44">
        <f t="shared" si="22"/>
        <v>0.2</v>
      </c>
      <c r="J429" s="83"/>
      <c r="K429" s="68" t="s">
        <v>47</v>
      </c>
      <c r="L429" s="68" t="s">
        <v>48</v>
      </c>
      <c r="M429" s="68"/>
      <c r="N429" s="68"/>
    </row>
    <row r="430" spans="1:14" s="4" customFormat="1" ht="15.75" hidden="1" thickBot="1">
      <c r="A430" s="31" t="s">
        <v>52</v>
      </c>
      <c r="B430" s="47">
        <v>1</v>
      </c>
      <c r="C430" s="29" t="s">
        <v>8</v>
      </c>
      <c r="D430" s="81" t="s">
        <v>36</v>
      </c>
      <c r="E430" s="31">
        <v>2</v>
      </c>
      <c r="F430" s="12">
        <v>1</v>
      </c>
      <c r="G430" s="11">
        <f t="shared" si="21"/>
        <v>3</v>
      </c>
      <c r="H430" s="11">
        <v>10</v>
      </c>
      <c r="I430" s="13">
        <f t="shared" si="22"/>
        <v>0.3</v>
      </c>
      <c r="J430" s="50"/>
    </row>
    <row r="431" spans="1:14" s="4" customFormat="1" ht="15.75" hidden="1" thickBot="1">
      <c r="A431" s="32" t="s">
        <v>52</v>
      </c>
      <c r="B431" s="54">
        <v>1</v>
      </c>
      <c r="C431" s="30" t="s">
        <v>16</v>
      </c>
      <c r="D431" s="82" t="s">
        <v>43</v>
      </c>
      <c r="E431" s="32"/>
      <c r="F431" s="14"/>
      <c r="G431" s="15">
        <f t="shared" si="21"/>
        <v>0</v>
      </c>
      <c r="H431" s="15">
        <v>10</v>
      </c>
      <c r="I431" s="16">
        <f t="shared" si="22"/>
        <v>0</v>
      </c>
      <c r="J431" s="52"/>
    </row>
    <row r="432" spans="1:14" s="4" customFormat="1" ht="15.75" hidden="1" thickBot="1">
      <c r="A432" s="31" t="s">
        <v>52</v>
      </c>
      <c r="B432" s="53">
        <v>2</v>
      </c>
      <c r="C432" s="28" t="s">
        <v>0</v>
      </c>
      <c r="D432" s="80" t="s">
        <v>32</v>
      </c>
      <c r="E432" s="48">
        <v>0</v>
      </c>
      <c r="F432" s="9">
        <v>7</v>
      </c>
      <c r="G432" s="11">
        <f t="shared" si="21"/>
        <v>7</v>
      </c>
      <c r="H432" s="8">
        <v>19</v>
      </c>
      <c r="I432" s="10">
        <f t="shared" si="22"/>
        <v>0.36842105263157893</v>
      </c>
      <c r="J432" s="49"/>
      <c r="K432" s="68" t="s">
        <v>47</v>
      </c>
      <c r="L432" s="68" t="s">
        <v>48</v>
      </c>
      <c r="M432" s="68"/>
      <c r="N432" s="68"/>
    </row>
    <row r="433" spans="1:14" s="4" customFormat="1" ht="15.75" hidden="1" thickBot="1">
      <c r="A433" s="31" t="s">
        <v>52</v>
      </c>
      <c r="B433" s="47">
        <v>2</v>
      </c>
      <c r="C433" s="29" t="s">
        <v>8</v>
      </c>
      <c r="D433" s="81" t="s">
        <v>36</v>
      </c>
      <c r="E433" s="31">
        <v>1</v>
      </c>
      <c r="F433" s="12">
        <v>1</v>
      </c>
      <c r="G433" s="11">
        <f t="shared" si="21"/>
        <v>2</v>
      </c>
      <c r="H433" s="11">
        <v>19</v>
      </c>
      <c r="I433" s="13">
        <f t="shared" si="22"/>
        <v>0.10526315789473684</v>
      </c>
      <c r="J433" s="50"/>
    </row>
    <row r="434" spans="1:14" s="4" customFormat="1" ht="15.75" hidden="1" thickBot="1">
      <c r="A434" s="32" t="s">
        <v>52</v>
      </c>
      <c r="B434" s="54">
        <v>2</v>
      </c>
      <c r="C434" s="30" t="s">
        <v>16</v>
      </c>
      <c r="D434" s="82" t="s">
        <v>43</v>
      </c>
      <c r="E434" s="32">
        <v>2</v>
      </c>
      <c r="F434" s="14">
        <v>7</v>
      </c>
      <c r="G434" s="15">
        <f t="shared" si="21"/>
        <v>9</v>
      </c>
      <c r="H434" s="15">
        <v>19</v>
      </c>
      <c r="I434" s="16">
        <f t="shared" si="22"/>
        <v>0.47368421052631576</v>
      </c>
      <c r="J434" s="52"/>
    </row>
    <row r="435" spans="1:14" s="4" customFormat="1" ht="15.75" hidden="1" thickBot="1">
      <c r="A435" s="31" t="s">
        <v>52</v>
      </c>
      <c r="B435" s="53">
        <v>3</v>
      </c>
      <c r="C435" s="28" t="s">
        <v>0</v>
      </c>
      <c r="D435" s="80" t="s">
        <v>32</v>
      </c>
      <c r="E435" s="48">
        <v>0</v>
      </c>
      <c r="F435" s="9">
        <v>3</v>
      </c>
      <c r="G435" s="11">
        <f t="shared" si="21"/>
        <v>3</v>
      </c>
      <c r="H435" s="8">
        <v>20</v>
      </c>
      <c r="I435" s="10">
        <f t="shared" si="22"/>
        <v>0.15</v>
      </c>
      <c r="J435" s="49"/>
      <c r="K435" s="68" t="s">
        <v>47</v>
      </c>
      <c r="L435" s="68" t="s">
        <v>48</v>
      </c>
      <c r="M435" s="68"/>
      <c r="N435" s="68"/>
    </row>
    <row r="436" spans="1:14" s="4" customFormat="1" ht="15.75" hidden="1" thickBot="1">
      <c r="A436" s="31" t="s">
        <v>52</v>
      </c>
      <c r="B436" s="47">
        <v>3</v>
      </c>
      <c r="C436" s="29" t="s">
        <v>8</v>
      </c>
      <c r="D436" s="81" t="s">
        <v>36</v>
      </c>
      <c r="E436" s="31">
        <v>0</v>
      </c>
      <c r="F436" s="12">
        <v>1</v>
      </c>
      <c r="G436" s="11">
        <f t="shared" si="21"/>
        <v>1</v>
      </c>
      <c r="H436" s="11">
        <v>20</v>
      </c>
      <c r="I436" s="13">
        <f t="shared" si="22"/>
        <v>0.05</v>
      </c>
      <c r="J436" s="50"/>
    </row>
    <row r="437" spans="1:14" s="4" customFormat="1" ht="15.75" hidden="1" thickBot="1">
      <c r="A437" s="32" t="s">
        <v>52</v>
      </c>
      <c r="B437" s="54">
        <v>3</v>
      </c>
      <c r="C437" s="30" t="s">
        <v>16</v>
      </c>
      <c r="D437" s="82" t="s">
        <v>43</v>
      </c>
      <c r="E437" s="32">
        <v>2</v>
      </c>
      <c r="F437" s="14">
        <v>4</v>
      </c>
      <c r="G437" s="15">
        <f t="shared" si="21"/>
        <v>6</v>
      </c>
      <c r="H437" s="15">
        <v>20</v>
      </c>
      <c r="I437" s="16">
        <f t="shared" si="22"/>
        <v>0.3</v>
      </c>
      <c r="J437" s="52"/>
    </row>
    <row r="438" spans="1:14" s="4" customFormat="1" ht="15.75" hidden="1" thickBot="1">
      <c r="A438" s="31" t="s">
        <v>52</v>
      </c>
      <c r="B438" s="53">
        <v>4</v>
      </c>
      <c r="C438" s="28" t="s">
        <v>0</v>
      </c>
      <c r="D438" s="80" t="s">
        <v>32</v>
      </c>
      <c r="E438" s="48">
        <v>0</v>
      </c>
      <c r="F438" s="9">
        <v>2</v>
      </c>
      <c r="G438" s="11">
        <f t="shared" si="21"/>
        <v>2</v>
      </c>
      <c r="H438" s="8">
        <v>20</v>
      </c>
      <c r="I438" s="10">
        <f t="shared" si="22"/>
        <v>0.1</v>
      </c>
      <c r="J438" s="49"/>
      <c r="K438" s="68" t="s">
        <v>47</v>
      </c>
      <c r="L438" s="68" t="s">
        <v>48</v>
      </c>
      <c r="M438" s="68"/>
      <c r="N438" s="68"/>
    </row>
    <row r="439" spans="1:14" s="4" customFormat="1" ht="15.75" hidden="1" thickBot="1">
      <c r="A439" s="31" t="s">
        <v>52</v>
      </c>
      <c r="B439" s="47">
        <v>4</v>
      </c>
      <c r="C439" s="29" t="s">
        <v>8</v>
      </c>
      <c r="D439" s="81" t="s">
        <v>36</v>
      </c>
      <c r="E439" s="31">
        <v>0</v>
      </c>
      <c r="F439" s="12">
        <v>0</v>
      </c>
      <c r="G439" s="11">
        <f t="shared" si="21"/>
        <v>0</v>
      </c>
      <c r="H439" s="11">
        <v>20</v>
      </c>
      <c r="I439" s="13">
        <f t="shared" si="22"/>
        <v>0</v>
      </c>
      <c r="J439" s="50"/>
    </row>
    <row r="440" spans="1:14" s="4" customFormat="1" ht="15.75" hidden="1" thickBot="1">
      <c r="A440" s="32" t="s">
        <v>52</v>
      </c>
      <c r="B440" s="54">
        <v>4</v>
      </c>
      <c r="C440" s="30" t="s">
        <v>16</v>
      </c>
      <c r="D440" s="82" t="s">
        <v>43</v>
      </c>
      <c r="E440" s="32">
        <v>0</v>
      </c>
      <c r="F440" s="14">
        <v>3</v>
      </c>
      <c r="G440" s="15">
        <f t="shared" si="21"/>
        <v>3</v>
      </c>
      <c r="H440" s="15">
        <v>20</v>
      </c>
      <c r="I440" s="16">
        <f t="shared" si="22"/>
        <v>0.15</v>
      </c>
      <c r="J440" s="52"/>
    </row>
    <row r="441" spans="1:14" s="4" customFormat="1" ht="15.75" hidden="1" thickBot="1">
      <c r="A441" s="31" t="s">
        <v>52</v>
      </c>
      <c r="B441" s="53">
        <v>5</v>
      </c>
      <c r="C441" s="28" t="s">
        <v>0</v>
      </c>
      <c r="D441" s="25" t="s">
        <v>32</v>
      </c>
      <c r="E441" s="9">
        <v>0</v>
      </c>
      <c r="F441" s="9">
        <v>0</v>
      </c>
      <c r="G441" s="8">
        <f t="shared" si="21"/>
        <v>0</v>
      </c>
      <c r="H441" s="8">
        <v>9</v>
      </c>
      <c r="I441" s="10">
        <f t="shared" si="22"/>
        <v>0</v>
      </c>
      <c r="J441" s="49"/>
      <c r="K441" s="68" t="s">
        <v>47</v>
      </c>
      <c r="L441" s="68" t="s">
        <v>48</v>
      </c>
      <c r="M441" s="68"/>
      <c r="N441" s="68"/>
    </row>
    <row r="442" spans="1:14" s="4" customFormat="1" ht="15.75" hidden="1" thickBot="1">
      <c r="A442" s="31" t="s">
        <v>52</v>
      </c>
      <c r="B442" s="47">
        <v>5</v>
      </c>
      <c r="C442" s="29" t="s">
        <v>8</v>
      </c>
      <c r="D442" s="23" t="s">
        <v>36</v>
      </c>
      <c r="E442" s="12">
        <v>0</v>
      </c>
      <c r="F442" s="12">
        <v>0</v>
      </c>
      <c r="G442" s="21">
        <f t="shared" si="21"/>
        <v>0</v>
      </c>
      <c r="H442" s="11">
        <v>9</v>
      </c>
      <c r="I442" s="13">
        <f t="shared" si="22"/>
        <v>0</v>
      </c>
      <c r="J442" s="50"/>
    </row>
    <row r="443" spans="1:14" s="4" customFormat="1" ht="15.75" hidden="1" thickBot="1">
      <c r="A443" s="32" t="s">
        <v>52</v>
      </c>
      <c r="B443" s="54">
        <v>5</v>
      </c>
      <c r="C443" s="30" t="s">
        <v>16</v>
      </c>
      <c r="D443" s="70" t="s">
        <v>43</v>
      </c>
      <c r="E443" s="14">
        <v>0</v>
      </c>
      <c r="F443" s="14">
        <v>0</v>
      </c>
      <c r="G443" s="22">
        <f t="shared" si="21"/>
        <v>0</v>
      </c>
      <c r="H443" s="15">
        <v>9</v>
      </c>
      <c r="I443" s="16">
        <f t="shared" si="22"/>
        <v>0</v>
      </c>
      <c r="J443" s="52"/>
    </row>
    <row r="444" spans="1:14" s="4" customFormat="1" ht="15.75" hidden="1" thickBot="1">
      <c r="A444" s="31" t="s">
        <v>52</v>
      </c>
      <c r="B444" s="53">
        <v>6</v>
      </c>
      <c r="C444" s="28" t="s">
        <v>0</v>
      </c>
      <c r="D444" s="25" t="s">
        <v>32</v>
      </c>
      <c r="E444" s="9">
        <v>2</v>
      </c>
      <c r="F444" s="9">
        <v>3</v>
      </c>
      <c r="G444" s="8">
        <f t="shared" si="21"/>
        <v>5</v>
      </c>
      <c r="H444" s="8">
        <v>31</v>
      </c>
      <c r="I444" s="10">
        <f t="shared" si="22"/>
        <v>0.16129032258064516</v>
      </c>
      <c r="J444" s="49"/>
      <c r="K444" s="68" t="s">
        <v>47</v>
      </c>
      <c r="L444" s="68" t="s">
        <v>48</v>
      </c>
      <c r="M444" s="68"/>
      <c r="N444" s="68"/>
    </row>
    <row r="445" spans="1:14" s="4" customFormat="1" ht="15.75" hidden="1" thickBot="1">
      <c r="A445" s="31" t="s">
        <v>52</v>
      </c>
      <c r="B445" s="47">
        <v>6</v>
      </c>
      <c r="C445" s="29" t="s">
        <v>8</v>
      </c>
      <c r="D445" s="23" t="s">
        <v>36</v>
      </c>
      <c r="E445" s="12">
        <v>0</v>
      </c>
      <c r="F445" s="12">
        <v>0</v>
      </c>
      <c r="G445" s="21">
        <f t="shared" si="21"/>
        <v>0</v>
      </c>
      <c r="H445" s="11">
        <v>31</v>
      </c>
      <c r="I445" s="13">
        <f t="shared" si="22"/>
        <v>0</v>
      </c>
      <c r="J445" s="50"/>
    </row>
    <row r="446" spans="1:14" s="4" customFormat="1" ht="15.75" hidden="1" thickBot="1">
      <c r="A446" s="32" t="s">
        <v>52</v>
      </c>
      <c r="B446" s="54">
        <v>6</v>
      </c>
      <c r="C446" s="30" t="s">
        <v>16</v>
      </c>
      <c r="D446" s="70" t="s">
        <v>43</v>
      </c>
      <c r="E446" s="14">
        <v>1</v>
      </c>
      <c r="F446" s="14">
        <v>5</v>
      </c>
      <c r="G446" s="22">
        <f t="shared" si="21"/>
        <v>6</v>
      </c>
      <c r="H446" s="15">
        <v>31</v>
      </c>
      <c r="I446" s="16">
        <f t="shared" si="22"/>
        <v>0.19354838709677419</v>
      </c>
      <c r="J446" s="52"/>
    </row>
    <row r="447" spans="1:14" s="4" customFormat="1" ht="15.75" hidden="1" thickBot="1">
      <c r="A447" s="48" t="s">
        <v>50</v>
      </c>
      <c r="B447" s="60">
        <v>1</v>
      </c>
      <c r="C447" s="60" t="s">
        <v>0</v>
      </c>
      <c r="D447" s="25" t="s">
        <v>32</v>
      </c>
      <c r="E447" s="9">
        <v>0</v>
      </c>
      <c r="F447" s="9">
        <v>2</v>
      </c>
      <c r="G447" s="8">
        <f t="shared" si="21"/>
        <v>2</v>
      </c>
      <c r="H447" s="8">
        <v>22</v>
      </c>
      <c r="I447" s="10">
        <f t="shared" si="22"/>
        <v>9.0909090909090912E-2</v>
      </c>
      <c r="J447" s="49"/>
      <c r="K447" s="68" t="s">
        <v>47</v>
      </c>
      <c r="L447" s="68" t="s">
        <v>48</v>
      </c>
      <c r="M447" s="68"/>
      <c r="N447" s="68"/>
    </row>
    <row r="448" spans="1:14" s="4" customFormat="1" ht="15.75" hidden="1" thickBot="1">
      <c r="A448" s="31" t="s">
        <v>50</v>
      </c>
      <c r="B448" s="58">
        <v>1</v>
      </c>
      <c r="C448" s="58" t="s">
        <v>8</v>
      </c>
      <c r="D448" s="23" t="s">
        <v>36</v>
      </c>
      <c r="E448" s="12">
        <v>0</v>
      </c>
      <c r="F448" s="12">
        <v>0</v>
      </c>
      <c r="G448" s="11">
        <f t="shared" si="21"/>
        <v>0</v>
      </c>
      <c r="H448" s="11">
        <v>22</v>
      </c>
      <c r="I448" s="13">
        <f t="shared" si="22"/>
        <v>0</v>
      </c>
      <c r="J448" s="50"/>
    </row>
    <row r="449" spans="1:14" s="4" customFormat="1" ht="15.75" hidden="1" thickBot="1">
      <c r="A449" s="90" t="s">
        <v>50</v>
      </c>
      <c r="B449" s="96">
        <v>1</v>
      </c>
      <c r="C449" s="96" t="s">
        <v>16</v>
      </c>
      <c r="D449" s="97" t="s">
        <v>43</v>
      </c>
      <c r="E449" s="55">
        <v>0</v>
      </c>
      <c r="F449" s="55">
        <v>0</v>
      </c>
      <c r="G449" s="56">
        <f t="shared" si="21"/>
        <v>0</v>
      </c>
      <c r="H449" s="56">
        <v>22</v>
      </c>
      <c r="I449" s="57">
        <f t="shared" si="22"/>
        <v>0</v>
      </c>
      <c r="J449" s="98"/>
    </row>
    <row r="450" spans="1:14" s="4" customFormat="1">
      <c r="A450" s="48" t="s">
        <v>50</v>
      </c>
      <c r="B450" s="60">
        <v>2</v>
      </c>
      <c r="C450" s="60" t="s">
        <v>0</v>
      </c>
      <c r="D450" s="25" t="s">
        <v>32</v>
      </c>
      <c r="E450" s="9">
        <v>0</v>
      </c>
      <c r="F450" s="9">
        <v>4</v>
      </c>
      <c r="G450" s="8">
        <f t="shared" si="21"/>
        <v>4</v>
      </c>
      <c r="H450" s="8">
        <v>10</v>
      </c>
      <c r="I450" s="10">
        <f t="shared" si="22"/>
        <v>0.4</v>
      </c>
      <c r="J450" s="49"/>
      <c r="K450" s="68" t="s">
        <v>47</v>
      </c>
      <c r="L450" s="68" t="s">
        <v>48</v>
      </c>
      <c r="M450" s="68"/>
      <c r="N450" s="68"/>
    </row>
    <row r="451" spans="1:14" s="4" customFormat="1">
      <c r="A451" s="31" t="s">
        <v>50</v>
      </c>
      <c r="B451" s="58">
        <v>2</v>
      </c>
      <c r="C451" s="58" t="s">
        <v>8</v>
      </c>
      <c r="D451" s="23" t="s">
        <v>36</v>
      </c>
      <c r="E451" s="12">
        <v>0</v>
      </c>
      <c r="F451" s="12">
        <v>0</v>
      </c>
      <c r="G451" s="11">
        <f t="shared" si="21"/>
        <v>0</v>
      </c>
      <c r="H451" s="11">
        <v>10</v>
      </c>
      <c r="I451" s="13">
        <f t="shared" si="22"/>
        <v>0</v>
      </c>
      <c r="J451" s="50"/>
    </row>
    <row r="452" spans="1:14" s="4" customFormat="1" ht="15.75" thickBot="1">
      <c r="A452" s="32" t="s">
        <v>50</v>
      </c>
      <c r="B452" s="62">
        <v>2</v>
      </c>
      <c r="C452" s="62" t="s">
        <v>16</v>
      </c>
      <c r="D452" s="70" t="s">
        <v>43</v>
      </c>
      <c r="E452" s="14">
        <v>2</v>
      </c>
      <c r="F452" s="14">
        <v>1</v>
      </c>
      <c r="G452" s="15">
        <f t="shared" si="21"/>
        <v>3</v>
      </c>
      <c r="H452" s="15">
        <v>10</v>
      </c>
      <c r="I452" s="16">
        <f t="shared" si="22"/>
        <v>0.3</v>
      </c>
      <c r="J452" s="52"/>
    </row>
    <row r="453" spans="1:14" s="4" customFormat="1" ht="15.75" hidden="1" thickBot="1">
      <c r="A453" s="33" t="s">
        <v>50</v>
      </c>
      <c r="B453" s="88">
        <v>3</v>
      </c>
      <c r="C453" s="88" t="s">
        <v>0</v>
      </c>
      <c r="D453" s="69" t="s">
        <v>32</v>
      </c>
      <c r="E453" s="43">
        <v>0</v>
      </c>
      <c r="F453" s="43">
        <v>3</v>
      </c>
      <c r="G453" s="21">
        <f t="shared" si="21"/>
        <v>3</v>
      </c>
      <c r="H453" s="21">
        <v>18</v>
      </c>
      <c r="I453" s="44">
        <f t="shared" si="22"/>
        <v>0.16666666666666666</v>
      </c>
      <c r="J453" s="83"/>
      <c r="K453" s="68" t="s">
        <v>47</v>
      </c>
      <c r="L453" s="68" t="s">
        <v>48</v>
      </c>
      <c r="M453" s="68"/>
      <c r="N453" s="68"/>
    </row>
    <row r="454" spans="1:14" s="4" customFormat="1" ht="15.75" hidden="1" thickBot="1">
      <c r="A454" s="31" t="s">
        <v>50</v>
      </c>
      <c r="B454" s="58">
        <v>3</v>
      </c>
      <c r="C454" s="58" t="s">
        <v>8</v>
      </c>
      <c r="D454" s="23" t="s">
        <v>36</v>
      </c>
      <c r="E454" s="12">
        <v>2</v>
      </c>
      <c r="F454" s="12">
        <v>1</v>
      </c>
      <c r="G454" s="11">
        <f t="shared" si="21"/>
        <v>3</v>
      </c>
      <c r="H454" s="11">
        <v>18</v>
      </c>
      <c r="I454" s="13">
        <f t="shared" si="22"/>
        <v>0.16666666666666666</v>
      </c>
      <c r="J454" s="50"/>
    </row>
    <row r="455" spans="1:14" s="4" customFormat="1" ht="15.75" hidden="1" thickBot="1">
      <c r="A455" s="90" t="s">
        <v>50</v>
      </c>
      <c r="B455" s="96">
        <v>3</v>
      </c>
      <c r="C455" s="96" t="s">
        <v>16</v>
      </c>
      <c r="D455" s="97" t="s">
        <v>43</v>
      </c>
      <c r="E455" s="55">
        <v>1</v>
      </c>
      <c r="F455" s="55">
        <v>4</v>
      </c>
      <c r="G455" s="56">
        <f t="shared" si="21"/>
        <v>5</v>
      </c>
      <c r="H455" s="56">
        <v>18</v>
      </c>
      <c r="I455" s="57">
        <f t="shared" si="22"/>
        <v>0.27777777777777779</v>
      </c>
      <c r="J455" s="98"/>
    </row>
    <row r="456" spans="1:14" s="4" customFormat="1">
      <c r="A456" s="48" t="s">
        <v>50</v>
      </c>
      <c r="B456" s="60">
        <v>4</v>
      </c>
      <c r="C456" s="60" t="s">
        <v>0</v>
      </c>
      <c r="D456" s="25" t="s">
        <v>32</v>
      </c>
      <c r="E456" s="9">
        <v>1</v>
      </c>
      <c r="F456" s="9">
        <v>0</v>
      </c>
      <c r="G456" s="8">
        <f t="shared" si="21"/>
        <v>1</v>
      </c>
      <c r="H456" s="8">
        <v>9</v>
      </c>
      <c r="I456" s="10">
        <f t="shared" si="22"/>
        <v>0.1111111111111111</v>
      </c>
      <c r="J456" s="49"/>
      <c r="K456" s="68" t="s">
        <v>47</v>
      </c>
      <c r="L456" s="68" t="s">
        <v>48</v>
      </c>
      <c r="M456" s="68"/>
      <c r="N456" s="68"/>
    </row>
    <row r="457" spans="1:14" s="4" customFormat="1">
      <c r="A457" s="31" t="s">
        <v>50</v>
      </c>
      <c r="B457" s="58">
        <v>4</v>
      </c>
      <c r="C457" s="58" t="s">
        <v>8</v>
      </c>
      <c r="D457" s="23" t="s">
        <v>36</v>
      </c>
      <c r="E457" s="12">
        <v>0</v>
      </c>
      <c r="F457" s="12">
        <v>1</v>
      </c>
      <c r="G457" s="11">
        <f t="shared" si="21"/>
        <v>1</v>
      </c>
      <c r="H457" s="11">
        <v>9</v>
      </c>
      <c r="I457" s="13">
        <f t="shared" si="22"/>
        <v>0.1111111111111111</v>
      </c>
      <c r="J457" s="50"/>
    </row>
    <row r="458" spans="1:14" s="4" customFormat="1" ht="15.75" thickBot="1">
      <c r="A458" s="32" t="s">
        <v>50</v>
      </c>
      <c r="B458" s="62">
        <v>4</v>
      </c>
      <c r="C458" s="62" t="s">
        <v>16</v>
      </c>
      <c r="D458" s="70" t="s">
        <v>43</v>
      </c>
      <c r="E458" s="14">
        <v>0</v>
      </c>
      <c r="F458" s="14">
        <v>1</v>
      </c>
      <c r="G458" s="15">
        <f t="shared" si="21"/>
        <v>1</v>
      </c>
      <c r="H458" s="15">
        <v>9</v>
      </c>
      <c r="I458" s="16">
        <f t="shared" si="22"/>
        <v>0.1111111111111111</v>
      </c>
      <c r="J458" s="52"/>
    </row>
    <row r="459" spans="1:14" s="4" customFormat="1" hidden="1">
      <c r="A459" s="33" t="s">
        <v>50</v>
      </c>
      <c r="B459" s="88">
        <v>5</v>
      </c>
      <c r="C459" s="88" t="s">
        <v>0</v>
      </c>
      <c r="D459" s="69" t="s">
        <v>32</v>
      </c>
      <c r="E459" s="43">
        <v>0</v>
      </c>
      <c r="F459" s="43">
        <v>2</v>
      </c>
      <c r="G459" s="21">
        <f t="shared" si="21"/>
        <v>2</v>
      </c>
      <c r="H459" s="21">
        <v>8</v>
      </c>
      <c r="I459" s="44">
        <f t="shared" si="22"/>
        <v>0.25</v>
      </c>
      <c r="J459" s="83"/>
      <c r="K459" s="68" t="s">
        <v>47</v>
      </c>
      <c r="L459" s="68" t="s">
        <v>48</v>
      </c>
      <c r="M459" s="68"/>
      <c r="N459" s="68"/>
    </row>
    <row r="460" spans="1:14" s="4" customFormat="1" hidden="1">
      <c r="A460" s="31" t="s">
        <v>50</v>
      </c>
      <c r="B460" s="58">
        <v>5</v>
      </c>
      <c r="C460" s="58" t="s">
        <v>8</v>
      </c>
      <c r="D460" s="23" t="s">
        <v>36</v>
      </c>
      <c r="E460" s="12">
        <v>0</v>
      </c>
      <c r="F460" s="12">
        <v>0</v>
      </c>
      <c r="G460" s="11">
        <f t="shared" si="21"/>
        <v>0</v>
      </c>
      <c r="H460" s="11">
        <v>8</v>
      </c>
      <c r="I460" s="13">
        <f t="shared" si="22"/>
        <v>0</v>
      </c>
      <c r="J460" s="50"/>
    </row>
    <row r="461" spans="1:14" s="4" customFormat="1" hidden="1">
      <c r="A461" s="90" t="s">
        <v>50</v>
      </c>
      <c r="B461" s="96">
        <v>5</v>
      </c>
      <c r="C461" s="96" t="s">
        <v>16</v>
      </c>
      <c r="D461" s="97" t="s">
        <v>43</v>
      </c>
      <c r="E461" s="55">
        <v>0</v>
      </c>
      <c r="F461" s="55">
        <v>1</v>
      </c>
      <c r="G461" s="56">
        <f t="shared" si="21"/>
        <v>1</v>
      </c>
      <c r="H461" s="56">
        <v>8</v>
      </c>
      <c r="I461" s="57">
        <f t="shared" si="22"/>
        <v>0.125</v>
      </c>
      <c r="J461" s="98"/>
    </row>
    <row r="462" spans="1:14" s="4" customFormat="1" hidden="1">
      <c r="A462" s="48" t="s">
        <v>50</v>
      </c>
      <c r="B462" s="60">
        <v>6</v>
      </c>
      <c r="C462" s="60" t="s">
        <v>0</v>
      </c>
      <c r="D462" s="25" t="s">
        <v>32</v>
      </c>
      <c r="E462" s="9">
        <v>0</v>
      </c>
      <c r="F462" s="9">
        <v>2</v>
      </c>
      <c r="G462" s="8">
        <f t="shared" si="21"/>
        <v>2</v>
      </c>
      <c r="H462" s="8">
        <v>8</v>
      </c>
      <c r="I462" s="10">
        <f t="shared" si="22"/>
        <v>0.25</v>
      </c>
      <c r="J462" s="49"/>
      <c r="K462" s="68" t="s">
        <v>47</v>
      </c>
      <c r="L462" s="68" t="s">
        <v>48</v>
      </c>
      <c r="M462" s="68"/>
      <c r="N462" s="68"/>
    </row>
    <row r="463" spans="1:14" s="4" customFormat="1" hidden="1">
      <c r="A463" s="31" t="s">
        <v>50</v>
      </c>
      <c r="B463" s="58">
        <v>6</v>
      </c>
      <c r="C463" s="58" t="s">
        <v>8</v>
      </c>
      <c r="D463" s="23" t="s">
        <v>36</v>
      </c>
      <c r="E463" s="12">
        <v>0</v>
      </c>
      <c r="F463" s="12">
        <v>0</v>
      </c>
      <c r="G463" s="11">
        <f t="shared" si="21"/>
        <v>0</v>
      </c>
      <c r="H463" s="11">
        <v>8</v>
      </c>
      <c r="I463" s="13">
        <f t="shared" si="22"/>
        <v>0</v>
      </c>
      <c r="J463" s="50"/>
    </row>
    <row r="464" spans="1:14" s="4" customFormat="1" ht="15.75" hidden="1" thickBot="1">
      <c r="A464" s="32" t="s">
        <v>50</v>
      </c>
      <c r="B464" s="62">
        <v>6</v>
      </c>
      <c r="C464" s="62" t="s">
        <v>16</v>
      </c>
      <c r="D464" s="70" t="s">
        <v>43</v>
      </c>
      <c r="E464" s="14">
        <v>1</v>
      </c>
      <c r="F464" s="14">
        <v>2</v>
      </c>
      <c r="G464" s="15">
        <f t="shared" si="21"/>
        <v>3</v>
      </c>
      <c r="H464" s="15">
        <v>8</v>
      </c>
      <c r="I464" s="16">
        <f t="shared" si="22"/>
        <v>0.375</v>
      </c>
      <c r="J464" s="52"/>
    </row>
    <row r="465" spans="1:14" s="4" customFormat="1" hidden="1">
      <c r="A465" s="33" t="s">
        <v>50</v>
      </c>
      <c r="B465" s="88">
        <v>7</v>
      </c>
      <c r="C465" s="88" t="s">
        <v>0</v>
      </c>
      <c r="D465" s="69" t="s">
        <v>32</v>
      </c>
      <c r="E465" s="43">
        <v>0</v>
      </c>
      <c r="F465" s="43">
        <v>1</v>
      </c>
      <c r="G465" s="21">
        <f t="shared" si="21"/>
        <v>1</v>
      </c>
      <c r="H465" s="21">
        <v>8</v>
      </c>
      <c r="I465" s="44">
        <f t="shared" si="22"/>
        <v>0.125</v>
      </c>
      <c r="J465" s="83"/>
    </row>
    <row r="466" spans="1:14" s="4" customFormat="1" hidden="1">
      <c r="A466" s="31" t="s">
        <v>50</v>
      </c>
      <c r="B466" s="58">
        <v>7</v>
      </c>
      <c r="C466" s="58" t="s">
        <v>8</v>
      </c>
      <c r="D466" s="23" t="s">
        <v>36</v>
      </c>
      <c r="E466" s="12">
        <v>0</v>
      </c>
      <c r="F466" s="12">
        <v>0</v>
      </c>
      <c r="G466" s="11">
        <f t="shared" si="21"/>
        <v>0</v>
      </c>
      <c r="H466" s="11">
        <v>8</v>
      </c>
      <c r="I466" s="13">
        <f t="shared" si="22"/>
        <v>0</v>
      </c>
      <c r="J466" s="50"/>
    </row>
    <row r="467" spans="1:14" s="4" customFormat="1" ht="15.75" hidden="1" thickBot="1">
      <c r="A467" s="32" t="s">
        <v>50</v>
      </c>
      <c r="B467" s="62">
        <v>7</v>
      </c>
      <c r="C467" s="62" t="s">
        <v>16</v>
      </c>
      <c r="D467" s="70" t="s">
        <v>43</v>
      </c>
      <c r="E467" s="14">
        <v>0</v>
      </c>
      <c r="F467" s="14">
        <v>1</v>
      </c>
      <c r="G467" s="15">
        <f t="shared" si="21"/>
        <v>1</v>
      </c>
      <c r="H467" s="15">
        <v>8</v>
      </c>
      <c r="I467" s="16">
        <f t="shared" si="22"/>
        <v>0.125</v>
      </c>
      <c r="J467" s="52"/>
    </row>
    <row r="468" spans="1:14" s="4" customFormat="1" hidden="1">
      <c r="A468" s="48" t="s">
        <v>25</v>
      </c>
      <c r="B468" s="53">
        <v>1</v>
      </c>
      <c r="C468" s="28" t="s">
        <v>0</v>
      </c>
      <c r="D468" s="80" t="s">
        <v>32</v>
      </c>
      <c r="E468" s="48">
        <v>0</v>
      </c>
      <c r="F468" s="9">
        <v>8</v>
      </c>
      <c r="G468" s="11">
        <f t="shared" si="21"/>
        <v>8</v>
      </c>
      <c r="H468" s="8">
        <v>33</v>
      </c>
      <c r="I468" s="10">
        <f t="shared" si="22"/>
        <v>0.24242424242424243</v>
      </c>
      <c r="J468" s="49"/>
      <c r="K468" s="68" t="s">
        <v>47</v>
      </c>
      <c r="L468" s="68" t="s">
        <v>48</v>
      </c>
      <c r="M468" s="68"/>
      <c r="N468" s="68"/>
    </row>
    <row r="469" spans="1:14" s="4" customFormat="1" hidden="1">
      <c r="A469" s="33" t="s">
        <v>25</v>
      </c>
      <c r="B469" s="47">
        <v>1</v>
      </c>
      <c r="C469" s="29" t="s">
        <v>8</v>
      </c>
      <c r="D469" s="81" t="s">
        <v>36</v>
      </c>
      <c r="E469" s="31">
        <v>1</v>
      </c>
      <c r="F469" s="12">
        <v>2</v>
      </c>
      <c r="G469" s="11">
        <f t="shared" ref="G469:G488" si="23">SUM(E469:F469)</f>
        <v>3</v>
      </c>
      <c r="H469" s="11">
        <v>33</v>
      </c>
      <c r="I469" s="13">
        <f t="shared" ref="I469:I488" si="24">G469/H469</f>
        <v>9.0909090909090912E-2</v>
      </c>
      <c r="J469" s="50"/>
    </row>
    <row r="470" spans="1:14" s="4" customFormat="1" ht="15.75" hidden="1" thickBot="1">
      <c r="A470" s="51" t="s">
        <v>25</v>
      </c>
      <c r="B470" s="54">
        <v>1</v>
      </c>
      <c r="C470" s="30" t="s">
        <v>16</v>
      </c>
      <c r="D470" s="82" t="s">
        <v>43</v>
      </c>
      <c r="E470" s="32">
        <v>2</v>
      </c>
      <c r="F470" s="14">
        <v>6</v>
      </c>
      <c r="G470" s="15">
        <f t="shared" si="23"/>
        <v>8</v>
      </c>
      <c r="H470" s="15">
        <v>33</v>
      </c>
      <c r="I470" s="16">
        <f t="shared" si="24"/>
        <v>0.24242424242424243</v>
      </c>
      <c r="J470" s="52"/>
    </row>
    <row r="471" spans="1:14" s="4" customFormat="1" hidden="1">
      <c r="A471" s="48" t="s">
        <v>25</v>
      </c>
      <c r="B471" s="53">
        <v>2</v>
      </c>
      <c r="C471" s="28" t="s">
        <v>0</v>
      </c>
      <c r="D471" s="80" t="s">
        <v>32</v>
      </c>
      <c r="E471" s="48">
        <v>1</v>
      </c>
      <c r="F471" s="9">
        <v>3</v>
      </c>
      <c r="G471" s="11">
        <f t="shared" si="23"/>
        <v>4</v>
      </c>
      <c r="H471" s="8">
        <v>16</v>
      </c>
      <c r="I471" s="10">
        <f t="shared" si="24"/>
        <v>0.25</v>
      </c>
      <c r="J471" s="49"/>
      <c r="K471" s="68" t="s">
        <v>47</v>
      </c>
      <c r="L471" s="68" t="s">
        <v>48</v>
      </c>
      <c r="M471" s="68"/>
      <c r="N471" s="68"/>
    </row>
    <row r="472" spans="1:14" s="4" customFormat="1" hidden="1">
      <c r="A472" s="33" t="s">
        <v>25</v>
      </c>
      <c r="B472" s="47">
        <v>2</v>
      </c>
      <c r="C472" s="29" t="s">
        <v>8</v>
      </c>
      <c r="D472" s="81" t="s">
        <v>36</v>
      </c>
      <c r="E472" s="31">
        <v>0</v>
      </c>
      <c r="F472" s="12">
        <v>0</v>
      </c>
      <c r="G472" s="11">
        <f t="shared" si="23"/>
        <v>0</v>
      </c>
      <c r="H472" s="11">
        <v>16</v>
      </c>
      <c r="I472" s="13">
        <f t="shared" si="24"/>
        <v>0</v>
      </c>
      <c r="J472" s="50"/>
    </row>
    <row r="473" spans="1:14" s="4" customFormat="1" ht="15.75" hidden="1" thickBot="1">
      <c r="A473" s="51" t="s">
        <v>25</v>
      </c>
      <c r="B473" s="54">
        <v>2</v>
      </c>
      <c r="C473" s="30" t="s">
        <v>16</v>
      </c>
      <c r="D473" s="82" t="s">
        <v>43</v>
      </c>
      <c r="E473" s="32">
        <v>0</v>
      </c>
      <c r="F473" s="14">
        <v>4</v>
      </c>
      <c r="G473" s="15">
        <f t="shared" si="23"/>
        <v>4</v>
      </c>
      <c r="H473" s="15">
        <v>16</v>
      </c>
      <c r="I473" s="16">
        <f t="shared" si="24"/>
        <v>0.25</v>
      </c>
      <c r="J473" s="52"/>
    </row>
    <row r="474" spans="1:14" s="4" customFormat="1" hidden="1">
      <c r="A474" s="48" t="s">
        <v>25</v>
      </c>
      <c r="B474" s="53">
        <v>3</v>
      </c>
      <c r="C474" s="28" t="s">
        <v>0</v>
      </c>
      <c r="D474" s="80" t="s">
        <v>32</v>
      </c>
      <c r="E474" s="48">
        <v>0</v>
      </c>
      <c r="F474" s="9">
        <v>5</v>
      </c>
      <c r="G474" s="11">
        <f t="shared" si="23"/>
        <v>5</v>
      </c>
      <c r="H474" s="8">
        <v>26</v>
      </c>
      <c r="I474" s="10">
        <f t="shared" si="24"/>
        <v>0.19230769230769232</v>
      </c>
      <c r="J474" s="49"/>
      <c r="K474" s="68" t="s">
        <v>47</v>
      </c>
      <c r="L474" s="68" t="s">
        <v>48</v>
      </c>
      <c r="M474" s="68"/>
      <c r="N474" s="68"/>
    </row>
    <row r="475" spans="1:14" s="4" customFormat="1" hidden="1">
      <c r="A475" s="33" t="s">
        <v>25</v>
      </c>
      <c r="B475" s="47">
        <v>3</v>
      </c>
      <c r="C475" s="29" t="s">
        <v>8</v>
      </c>
      <c r="D475" s="81" t="s">
        <v>36</v>
      </c>
      <c r="E475" s="31">
        <v>0</v>
      </c>
      <c r="F475" s="12">
        <v>1</v>
      </c>
      <c r="G475" s="11">
        <f t="shared" si="23"/>
        <v>1</v>
      </c>
      <c r="H475" s="11">
        <v>26</v>
      </c>
      <c r="I475" s="13">
        <f t="shared" si="24"/>
        <v>3.8461538461538464E-2</v>
      </c>
      <c r="J475" s="50"/>
    </row>
    <row r="476" spans="1:14" s="4" customFormat="1" ht="15.75" hidden="1" thickBot="1">
      <c r="A476" s="51" t="s">
        <v>25</v>
      </c>
      <c r="B476" s="54">
        <v>3</v>
      </c>
      <c r="C476" s="30" t="s">
        <v>16</v>
      </c>
      <c r="D476" s="82" t="s">
        <v>43</v>
      </c>
      <c r="E476" s="32">
        <v>1</v>
      </c>
      <c r="F476" s="14">
        <v>3</v>
      </c>
      <c r="G476" s="15">
        <f t="shared" si="23"/>
        <v>4</v>
      </c>
      <c r="H476" s="15">
        <v>26</v>
      </c>
      <c r="I476" s="16">
        <f t="shared" si="24"/>
        <v>0.15384615384615385</v>
      </c>
      <c r="J476" s="52"/>
    </row>
    <row r="477" spans="1:14" s="4" customFormat="1" hidden="1">
      <c r="A477" s="48" t="s">
        <v>25</v>
      </c>
      <c r="B477" s="53">
        <v>4</v>
      </c>
      <c r="C477" s="28" t="s">
        <v>0</v>
      </c>
      <c r="D477" s="80" t="s">
        <v>32</v>
      </c>
      <c r="E477" s="48">
        <v>0</v>
      </c>
      <c r="F477" s="9">
        <v>4</v>
      </c>
      <c r="G477" s="11">
        <f t="shared" si="23"/>
        <v>4</v>
      </c>
      <c r="H477" s="8">
        <v>18</v>
      </c>
      <c r="I477" s="10">
        <f t="shared" si="24"/>
        <v>0.22222222222222221</v>
      </c>
      <c r="J477" s="49"/>
      <c r="K477" s="68" t="s">
        <v>47</v>
      </c>
      <c r="L477" s="68" t="s">
        <v>48</v>
      </c>
      <c r="M477" s="68"/>
      <c r="N477" s="68"/>
    </row>
    <row r="478" spans="1:14" s="4" customFormat="1" hidden="1">
      <c r="A478" s="33" t="s">
        <v>25</v>
      </c>
      <c r="B478" s="47">
        <v>4</v>
      </c>
      <c r="C478" s="29" t="s">
        <v>8</v>
      </c>
      <c r="D478" s="81" t="s">
        <v>36</v>
      </c>
      <c r="E478" s="31">
        <v>0</v>
      </c>
      <c r="F478" s="12">
        <v>0</v>
      </c>
      <c r="G478" s="11">
        <f t="shared" si="23"/>
        <v>0</v>
      </c>
      <c r="H478" s="11">
        <v>18</v>
      </c>
      <c r="I478" s="13">
        <f t="shared" si="24"/>
        <v>0</v>
      </c>
      <c r="J478" s="50"/>
    </row>
    <row r="479" spans="1:14" s="4" customFormat="1" ht="15.75" hidden="1" thickBot="1">
      <c r="A479" s="51" t="s">
        <v>25</v>
      </c>
      <c r="B479" s="54">
        <v>4</v>
      </c>
      <c r="C479" s="30" t="s">
        <v>16</v>
      </c>
      <c r="D479" s="82" t="s">
        <v>43</v>
      </c>
      <c r="E479" s="32">
        <v>1</v>
      </c>
      <c r="F479" s="14">
        <v>3</v>
      </c>
      <c r="G479" s="15">
        <f t="shared" si="23"/>
        <v>4</v>
      </c>
      <c r="H479" s="15">
        <v>18</v>
      </c>
      <c r="I479" s="16">
        <f t="shared" si="24"/>
        <v>0.22222222222222221</v>
      </c>
      <c r="J479" s="52"/>
    </row>
    <row r="480" spans="1:14" s="4" customFormat="1" hidden="1">
      <c r="A480" s="48" t="s">
        <v>25</v>
      </c>
      <c r="B480" s="53">
        <v>5</v>
      </c>
      <c r="C480" s="28" t="s">
        <v>0</v>
      </c>
      <c r="D480" s="25" t="s">
        <v>32</v>
      </c>
      <c r="E480" s="43">
        <v>0</v>
      </c>
      <c r="F480" s="43">
        <v>4</v>
      </c>
      <c r="G480" s="21">
        <f t="shared" si="23"/>
        <v>4</v>
      </c>
      <c r="H480" s="21">
        <v>22</v>
      </c>
      <c r="I480" s="44">
        <f t="shared" si="24"/>
        <v>0.18181818181818182</v>
      </c>
      <c r="J480" s="83"/>
      <c r="K480" s="68" t="s">
        <v>47</v>
      </c>
      <c r="L480" s="68" t="s">
        <v>48</v>
      </c>
      <c r="M480" s="68"/>
      <c r="N480" s="68"/>
    </row>
    <row r="481" spans="1:14" s="4" customFormat="1" hidden="1">
      <c r="A481" s="33" t="s">
        <v>25</v>
      </c>
      <c r="B481" s="47">
        <v>5</v>
      </c>
      <c r="C481" s="29" t="s">
        <v>8</v>
      </c>
      <c r="D481" s="23" t="s">
        <v>36</v>
      </c>
      <c r="E481" s="12">
        <v>0</v>
      </c>
      <c r="F481" s="12">
        <v>3</v>
      </c>
      <c r="G481" s="21">
        <f t="shared" si="23"/>
        <v>3</v>
      </c>
      <c r="H481" s="11">
        <v>22</v>
      </c>
      <c r="I481" s="13">
        <f t="shared" si="24"/>
        <v>0.13636363636363635</v>
      </c>
      <c r="J481" s="50"/>
    </row>
    <row r="482" spans="1:14" s="4" customFormat="1" ht="15.75" hidden="1" thickBot="1">
      <c r="A482" s="51" t="s">
        <v>25</v>
      </c>
      <c r="B482" s="54">
        <v>5</v>
      </c>
      <c r="C482" s="30" t="s">
        <v>16</v>
      </c>
      <c r="D482" s="70" t="s">
        <v>43</v>
      </c>
      <c r="E482" s="14">
        <v>1</v>
      </c>
      <c r="F482" s="14">
        <v>6</v>
      </c>
      <c r="G482" s="22">
        <f t="shared" si="23"/>
        <v>7</v>
      </c>
      <c r="H482" s="15">
        <v>22</v>
      </c>
      <c r="I482" s="16">
        <f t="shared" si="24"/>
        <v>0.31818181818181818</v>
      </c>
      <c r="J482" s="52"/>
    </row>
    <row r="483" spans="1:14" s="4" customFormat="1" hidden="1">
      <c r="A483" s="48" t="s">
        <v>25</v>
      </c>
      <c r="B483" s="53">
        <v>6</v>
      </c>
      <c r="C483" s="28" t="s">
        <v>0</v>
      </c>
      <c r="D483" s="25" t="s">
        <v>32</v>
      </c>
      <c r="E483" s="9">
        <v>2</v>
      </c>
      <c r="F483" s="9">
        <v>8</v>
      </c>
      <c r="G483" s="8">
        <f t="shared" si="23"/>
        <v>10</v>
      </c>
      <c r="H483" s="8">
        <v>44</v>
      </c>
      <c r="I483" s="10">
        <f t="shared" si="24"/>
        <v>0.22727272727272727</v>
      </c>
      <c r="J483" s="49"/>
      <c r="K483" s="68" t="s">
        <v>47</v>
      </c>
      <c r="L483" s="68" t="s">
        <v>48</v>
      </c>
      <c r="M483" s="68"/>
      <c r="N483" s="68"/>
    </row>
    <row r="484" spans="1:14" s="4" customFormat="1" hidden="1">
      <c r="A484" s="33" t="s">
        <v>25</v>
      </c>
      <c r="B484" s="47">
        <v>6</v>
      </c>
      <c r="C484" s="29" t="s">
        <v>8</v>
      </c>
      <c r="D484" s="23" t="s">
        <v>36</v>
      </c>
      <c r="E484" s="12">
        <v>0</v>
      </c>
      <c r="F484" s="12">
        <v>3</v>
      </c>
      <c r="G484" s="21">
        <f t="shared" si="23"/>
        <v>3</v>
      </c>
      <c r="H484" s="11">
        <v>44</v>
      </c>
      <c r="I484" s="13">
        <f t="shared" si="24"/>
        <v>6.8181818181818177E-2</v>
      </c>
      <c r="J484" s="50"/>
    </row>
    <row r="485" spans="1:14" s="4" customFormat="1" ht="15.75" hidden="1" thickBot="1">
      <c r="A485" s="51" t="s">
        <v>25</v>
      </c>
      <c r="B485" s="54">
        <v>6</v>
      </c>
      <c r="C485" s="30" t="s">
        <v>16</v>
      </c>
      <c r="D485" s="70" t="s">
        <v>43</v>
      </c>
      <c r="E485" s="14">
        <v>3</v>
      </c>
      <c r="F485" s="14">
        <v>0</v>
      </c>
      <c r="G485" s="22">
        <f t="shared" si="23"/>
        <v>3</v>
      </c>
      <c r="H485" s="15">
        <v>44</v>
      </c>
      <c r="I485" s="16">
        <f t="shared" si="24"/>
        <v>6.8181818181818177E-2</v>
      </c>
      <c r="J485" s="52"/>
    </row>
    <row r="486" spans="1:14" s="4" customFormat="1" hidden="1">
      <c r="A486" s="48" t="s">
        <v>25</v>
      </c>
      <c r="B486" s="53">
        <v>7</v>
      </c>
      <c r="C486" s="28" t="s">
        <v>0</v>
      </c>
      <c r="D486" s="25" t="s">
        <v>32</v>
      </c>
      <c r="E486" s="9">
        <v>0</v>
      </c>
      <c r="F486" s="9">
        <v>4</v>
      </c>
      <c r="G486" s="8">
        <f t="shared" si="23"/>
        <v>4</v>
      </c>
      <c r="H486" s="8">
        <v>26</v>
      </c>
      <c r="I486" s="10">
        <f t="shared" si="24"/>
        <v>0.15384615384615385</v>
      </c>
      <c r="J486" s="49"/>
    </row>
    <row r="487" spans="1:14" s="4" customFormat="1" hidden="1">
      <c r="A487" s="33" t="s">
        <v>25</v>
      </c>
      <c r="B487" s="47">
        <v>7</v>
      </c>
      <c r="C487" s="29" t="s">
        <v>8</v>
      </c>
      <c r="D487" s="23" t="s">
        <v>36</v>
      </c>
      <c r="E487" s="12">
        <v>0</v>
      </c>
      <c r="F487" s="12">
        <v>1</v>
      </c>
      <c r="G487" s="21">
        <f t="shared" si="23"/>
        <v>1</v>
      </c>
      <c r="H487" s="11">
        <v>26</v>
      </c>
      <c r="I487" s="13">
        <f t="shared" si="24"/>
        <v>3.8461538461538464E-2</v>
      </c>
      <c r="J487" s="50"/>
    </row>
    <row r="488" spans="1:14" s="4" customFormat="1" ht="15.75" hidden="1" thickBot="1">
      <c r="A488" s="51" t="s">
        <v>25</v>
      </c>
      <c r="B488" s="54">
        <v>7</v>
      </c>
      <c r="C488" s="30" t="s">
        <v>16</v>
      </c>
      <c r="D488" s="70" t="s">
        <v>43</v>
      </c>
      <c r="E488" s="14">
        <v>0</v>
      </c>
      <c r="F488" s="14">
        <v>2</v>
      </c>
      <c r="G488" s="22">
        <f t="shared" si="23"/>
        <v>2</v>
      </c>
      <c r="H488" s="15">
        <v>26</v>
      </c>
      <c r="I488" s="16">
        <f t="shared" si="24"/>
        <v>7.6923076923076927E-2</v>
      </c>
      <c r="J488" s="52"/>
    </row>
    <row r="489" spans="1:14" hidden="1"/>
    <row r="490" spans="1:14" hidden="1"/>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tabColor theme="9"/>
  </sheetPr>
  <dimension ref="A1:O246"/>
  <sheetViews>
    <sheetView workbookViewId="0">
      <selection activeCell="B7" sqref="B7"/>
    </sheetView>
  </sheetViews>
  <sheetFormatPr defaultRowHeight="15"/>
  <cols>
    <col min="1" max="1" width="11.28515625" style="250" customWidth="1"/>
    <col min="2" max="2" width="76.140625" style="250" customWidth="1"/>
    <col min="3" max="3" width="16.7109375" style="250" customWidth="1"/>
    <col min="4" max="6" width="14.5703125" style="250" customWidth="1"/>
    <col min="7" max="9" width="13.85546875" style="250" customWidth="1"/>
    <col min="10" max="10" width="19.140625" style="250" customWidth="1"/>
    <col min="11" max="11" width="13.85546875" style="250" customWidth="1"/>
    <col min="12" max="16384" width="9.140625" style="250"/>
  </cols>
  <sheetData>
    <row r="1" spans="1:2" ht="23.25">
      <c r="A1" s="636" t="s">
        <v>347</v>
      </c>
    </row>
    <row r="2" spans="1:2" ht="7.5" customHeight="1"/>
    <row r="3" spans="1:2" ht="21">
      <c r="A3" s="697" t="s">
        <v>191</v>
      </c>
    </row>
    <row r="4" spans="1:2" s="638" customFormat="1" ht="18.75">
      <c r="A4" s="249" t="s">
        <v>246</v>
      </c>
      <c r="B4" s="249"/>
    </row>
    <row r="5" spans="1:2" ht="15.75">
      <c r="A5" s="253" t="s">
        <v>247</v>
      </c>
    </row>
    <row r="6" spans="1:2" ht="15.75">
      <c r="A6" s="639" t="s">
        <v>248</v>
      </c>
    </row>
    <row r="7" spans="1:2" ht="15.75">
      <c r="A7" s="639" t="s">
        <v>249</v>
      </c>
    </row>
    <row r="8" spans="1:2" ht="15.75">
      <c r="A8" s="639" t="s">
        <v>250</v>
      </c>
    </row>
    <row r="9" spans="1:2" ht="9.75" customHeight="1">
      <c r="A9" s="639"/>
    </row>
    <row r="10" spans="1:2" s="575" customFormat="1" ht="15.75">
      <c r="A10" s="253" t="s">
        <v>251</v>
      </c>
    </row>
    <row r="11" spans="1:2">
      <c r="A11" s="640" t="s">
        <v>88</v>
      </c>
      <c r="B11" s="575"/>
    </row>
    <row r="12" spans="1:2">
      <c r="A12" s="640" t="s">
        <v>89</v>
      </c>
      <c r="B12" s="575"/>
    </row>
    <row r="13" spans="1:2">
      <c r="A13" s="640" t="s">
        <v>90</v>
      </c>
      <c r="B13" s="575"/>
    </row>
    <row r="14" spans="1:2">
      <c r="A14" s="640" t="s">
        <v>91</v>
      </c>
      <c r="B14" s="575"/>
    </row>
    <row r="15" spans="1:2">
      <c r="A15" s="640" t="s">
        <v>92</v>
      </c>
      <c r="B15" s="575"/>
    </row>
    <row r="16" spans="1:2">
      <c r="A16" s="640" t="s">
        <v>93</v>
      </c>
      <c r="B16" s="575"/>
    </row>
    <row r="17" spans="1:2">
      <c r="A17" s="640" t="s">
        <v>94</v>
      </c>
      <c r="B17" s="575"/>
    </row>
    <row r="18" spans="1:2">
      <c r="A18" s="640" t="s">
        <v>95</v>
      </c>
      <c r="B18" s="575"/>
    </row>
    <row r="19" spans="1:2">
      <c r="A19" s="659" t="s">
        <v>96</v>
      </c>
      <c r="B19" s="575"/>
    </row>
    <row r="20" spans="1:2">
      <c r="A20" s="659" t="s">
        <v>97</v>
      </c>
      <c r="B20" s="575"/>
    </row>
    <row r="21" spans="1:2">
      <c r="A21" s="659" t="s">
        <v>98</v>
      </c>
      <c r="B21" s="575"/>
    </row>
    <row r="22" spans="1:2">
      <c r="A22" s="659" t="s">
        <v>99</v>
      </c>
      <c r="B22" s="575"/>
    </row>
    <row r="23" spans="1:2">
      <c r="A23" s="659" t="s">
        <v>100</v>
      </c>
      <c r="B23" s="575"/>
    </row>
    <row r="24" spans="1:2">
      <c r="A24" s="659" t="s">
        <v>101</v>
      </c>
      <c r="B24" s="575"/>
    </row>
    <row r="25" spans="1:2">
      <c r="A25" s="659" t="s">
        <v>102</v>
      </c>
      <c r="B25" s="575"/>
    </row>
    <row r="26" spans="1:2">
      <c r="A26" s="640" t="s">
        <v>103</v>
      </c>
      <c r="B26" s="575"/>
    </row>
    <row r="27" spans="1:2">
      <c r="A27" s="640" t="s">
        <v>104</v>
      </c>
    </row>
    <row r="28" spans="1:2">
      <c r="A28" s="640" t="s">
        <v>105</v>
      </c>
      <c r="B28" s="575"/>
    </row>
    <row r="29" spans="1:2">
      <c r="A29" s="640" t="s">
        <v>106</v>
      </c>
      <c r="B29" s="575"/>
    </row>
    <row r="30" spans="1:2">
      <c r="A30" s="640" t="s">
        <v>107</v>
      </c>
      <c r="B30" s="575"/>
    </row>
    <row r="31" spans="1:2">
      <c r="A31" s="640" t="s">
        <v>108</v>
      </c>
      <c r="B31" s="575"/>
    </row>
    <row r="32" spans="1:2">
      <c r="A32" s="640" t="s">
        <v>109</v>
      </c>
      <c r="B32" s="575"/>
    </row>
    <row r="33" spans="1:6">
      <c r="A33" s="640" t="s">
        <v>110</v>
      </c>
      <c r="B33" s="575"/>
    </row>
    <row r="34" spans="1:6">
      <c r="A34" s="640" t="s">
        <v>111</v>
      </c>
      <c r="B34" s="575"/>
    </row>
    <row r="35" spans="1:6" ht="15.75" customHeight="1">
      <c r="A35" s="640" t="s">
        <v>112</v>
      </c>
      <c r="B35" s="575"/>
    </row>
    <row r="36" spans="1:6" ht="15.75" customHeight="1">
      <c r="A36" s="640" t="s">
        <v>113</v>
      </c>
      <c r="B36" s="575"/>
    </row>
    <row r="37" spans="1:6" ht="15.75" customHeight="1">
      <c r="A37" s="250" t="s">
        <v>114</v>
      </c>
    </row>
    <row r="38" spans="1:6" ht="15.75" customHeight="1">
      <c r="A38" s="250" t="s">
        <v>115</v>
      </c>
    </row>
    <row r="39" spans="1:6" ht="15.75" customHeight="1">
      <c r="A39" s="639"/>
    </row>
    <row r="40" spans="1:6" ht="19.5" customHeight="1">
      <c r="A40" s="253" t="s">
        <v>252</v>
      </c>
    </row>
    <row r="41" spans="1:6" ht="310.5" customHeight="1">
      <c r="A41" s="639"/>
    </row>
    <row r="42" spans="1:6" ht="17.25" customHeight="1">
      <c r="A42" s="639" t="s">
        <v>253</v>
      </c>
    </row>
    <row r="43" spans="1:6" ht="17.25" customHeight="1">
      <c r="A43" s="639" t="s">
        <v>254</v>
      </c>
    </row>
    <row r="44" spans="1:6" ht="17.25" customHeight="1">
      <c r="A44" s="639"/>
    </row>
    <row r="45" spans="1:6" s="644" customFormat="1" ht="18" customHeight="1" thickBot="1">
      <c r="A45" s="253" t="s">
        <v>255</v>
      </c>
      <c r="B45" s="647"/>
    </row>
    <row r="46" spans="1:6" s="644" customFormat="1" ht="28.5" customHeight="1" thickBot="1">
      <c r="A46" s="217" t="s">
        <v>23</v>
      </c>
      <c r="B46" s="698" t="s">
        <v>14</v>
      </c>
      <c r="C46" s="699" t="s">
        <v>118</v>
      </c>
      <c r="D46" s="700" t="s">
        <v>3</v>
      </c>
      <c r="E46" s="700" t="s">
        <v>243</v>
      </c>
      <c r="F46" s="701" t="s">
        <v>5</v>
      </c>
    </row>
    <row r="47" spans="1:6" s="644" customFormat="1" ht="18" customHeight="1">
      <c r="A47" s="48" t="s">
        <v>110</v>
      </c>
      <c r="B47" s="25" t="s">
        <v>32</v>
      </c>
      <c r="C47" s="60" t="s">
        <v>0</v>
      </c>
      <c r="D47" s="8">
        <v>4</v>
      </c>
      <c r="E47" s="8">
        <v>10</v>
      </c>
      <c r="F47" s="10">
        <v>0.4</v>
      </c>
    </row>
    <row r="48" spans="1:6" s="644" customFormat="1" ht="18" customHeight="1">
      <c r="A48" s="31" t="s">
        <v>110</v>
      </c>
      <c r="B48" s="23" t="s">
        <v>36</v>
      </c>
      <c r="C48" s="58" t="s">
        <v>8</v>
      </c>
      <c r="D48" s="11">
        <v>0</v>
      </c>
      <c r="E48" s="11">
        <v>10</v>
      </c>
      <c r="F48" s="13">
        <v>0</v>
      </c>
    </row>
    <row r="49" spans="1:7" s="644" customFormat="1" ht="18" customHeight="1" thickBot="1">
      <c r="A49" s="32" t="s">
        <v>110</v>
      </c>
      <c r="B49" s="70" t="s">
        <v>43</v>
      </c>
      <c r="C49" s="62" t="s">
        <v>16</v>
      </c>
      <c r="D49" s="15">
        <v>3</v>
      </c>
      <c r="E49" s="15">
        <v>10</v>
      </c>
      <c r="F49" s="16">
        <v>0.3</v>
      </c>
    </row>
    <row r="50" spans="1:7">
      <c r="A50" s="48" t="s">
        <v>112</v>
      </c>
      <c r="B50" s="25" t="s">
        <v>32</v>
      </c>
      <c r="C50" s="60" t="s">
        <v>0</v>
      </c>
      <c r="D50" s="8">
        <v>1</v>
      </c>
      <c r="E50" s="8">
        <v>9</v>
      </c>
      <c r="F50" s="10">
        <v>0.1111111111111111</v>
      </c>
    </row>
    <row r="51" spans="1:7" s="576" customFormat="1">
      <c r="A51" s="31" t="s">
        <v>112</v>
      </c>
      <c r="B51" s="23" t="s">
        <v>36</v>
      </c>
      <c r="C51" s="58" t="s">
        <v>8</v>
      </c>
      <c r="D51" s="11">
        <v>1</v>
      </c>
      <c r="E51" s="11">
        <v>9</v>
      </c>
      <c r="F51" s="13">
        <v>0.1111111111111111</v>
      </c>
    </row>
    <row r="52" spans="1:7" ht="15.75" thickBot="1">
      <c r="A52" s="31" t="s">
        <v>113</v>
      </c>
      <c r="B52" s="70" t="s">
        <v>43</v>
      </c>
      <c r="C52" s="62" t="s">
        <v>16</v>
      </c>
      <c r="D52" s="15">
        <v>1</v>
      </c>
      <c r="E52" s="15">
        <v>9</v>
      </c>
      <c r="F52" s="16">
        <v>0.1111111111111111</v>
      </c>
    </row>
    <row r="53" spans="1:7">
      <c r="A53" s="4" t="s">
        <v>256</v>
      </c>
      <c r="B53" s="702"/>
      <c r="C53" s="46"/>
      <c r="D53" s="5"/>
      <c r="E53" s="5"/>
      <c r="F53" s="703"/>
    </row>
    <row r="54" spans="1:7">
      <c r="A54" s="4" t="s">
        <v>257</v>
      </c>
      <c r="B54" s="702"/>
      <c r="C54" s="46"/>
      <c r="D54" s="5"/>
      <c r="E54" s="5"/>
      <c r="F54" s="703"/>
    </row>
    <row r="55" spans="1:7" ht="17.25" customHeight="1">
      <c r="A55" s="639"/>
    </row>
    <row r="56" spans="1:7" ht="19.5" customHeight="1">
      <c r="A56" s="253" t="s">
        <v>258</v>
      </c>
    </row>
    <row r="57" spans="1:7" ht="348.75" customHeight="1">
      <c r="A57" s="639"/>
    </row>
    <row r="58" spans="1:7" ht="15.75">
      <c r="A58" s="253" t="s">
        <v>259</v>
      </c>
    </row>
    <row r="59" spans="1:7" ht="15" customHeight="1">
      <c r="A59" s="17" t="s">
        <v>8</v>
      </c>
      <c r="B59" s="704" t="s">
        <v>260</v>
      </c>
      <c r="C59" s="704"/>
      <c r="D59" s="704"/>
      <c r="E59" s="704"/>
      <c r="F59" s="704"/>
      <c r="G59" s="704"/>
    </row>
    <row r="60" spans="1:7" ht="15" customHeight="1">
      <c r="A60" s="17" t="s">
        <v>10</v>
      </c>
      <c r="B60" s="704" t="s">
        <v>261</v>
      </c>
      <c r="C60" s="704"/>
      <c r="D60" s="704"/>
      <c r="E60" s="704"/>
      <c r="F60" s="704"/>
      <c r="G60" s="704"/>
    </row>
    <row r="61" spans="1:7" ht="15" customHeight="1">
      <c r="A61" s="17" t="s">
        <v>12</v>
      </c>
      <c r="B61" s="704" t="s">
        <v>262</v>
      </c>
      <c r="C61" s="704"/>
      <c r="D61" s="704"/>
      <c r="E61" s="704"/>
      <c r="F61" s="704"/>
      <c r="G61" s="704"/>
    </row>
    <row r="62" spans="1:7" ht="15" customHeight="1">
      <c r="A62" s="17" t="s">
        <v>17</v>
      </c>
      <c r="B62" s="704" t="s">
        <v>263</v>
      </c>
      <c r="C62" s="704"/>
      <c r="D62" s="704"/>
      <c r="E62" s="704"/>
      <c r="F62" s="704"/>
      <c r="G62" s="704"/>
    </row>
    <row r="63" spans="1:7">
      <c r="A63" s="17" t="s">
        <v>18</v>
      </c>
      <c r="B63" s="704" t="s">
        <v>264</v>
      </c>
      <c r="C63" s="704"/>
      <c r="D63" s="704"/>
      <c r="E63" s="704"/>
      <c r="F63" s="704"/>
      <c r="G63" s="704"/>
    </row>
    <row r="64" spans="1:7" ht="10.5" customHeight="1">
      <c r="A64" s="639"/>
    </row>
    <row r="65" spans="1:15" s="575" customFormat="1" ht="15.75">
      <c r="A65" s="253" t="s">
        <v>265</v>
      </c>
    </row>
    <row r="66" spans="1:15">
      <c r="A66" s="17" t="s">
        <v>0</v>
      </c>
      <c r="B66" s="705" t="s">
        <v>266</v>
      </c>
      <c r="C66" s="705"/>
      <c r="D66" s="705"/>
      <c r="E66" s="705"/>
      <c r="F66" s="705"/>
      <c r="G66" s="705"/>
    </row>
    <row r="67" spans="1:15">
      <c r="A67" s="17" t="s">
        <v>16</v>
      </c>
      <c r="B67" s="704" t="s">
        <v>267</v>
      </c>
      <c r="C67" s="704"/>
      <c r="D67" s="704"/>
      <c r="E67" s="704"/>
      <c r="F67" s="704"/>
      <c r="G67" s="704"/>
    </row>
    <row r="68" spans="1:15" ht="12.75" customHeight="1">
      <c r="A68" s="639"/>
    </row>
    <row r="69" spans="1:15" s="575" customFormat="1" ht="15.75">
      <c r="A69" s="253" t="s">
        <v>268</v>
      </c>
    </row>
    <row r="70" spans="1:15" s="575" customFormat="1" ht="15.75">
      <c r="A70" s="253" t="s">
        <v>269</v>
      </c>
    </row>
    <row r="71" spans="1:15" ht="12" customHeight="1">
      <c r="A71" s="639"/>
    </row>
    <row r="72" spans="1:15" s="638" customFormat="1" ht="18.75">
      <c r="A72" s="249" t="s">
        <v>270</v>
      </c>
      <c r="B72" s="249"/>
    </row>
    <row r="73" spans="1:15" s="575" customFormat="1" ht="15.75">
      <c r="A73" s="253" t="s">
        <v>271</v>
      </c>
    </row>
    <row r="74" spans="1:15" s="642" customFormat="1">
      <c r="A74" s="17" t="s">
        <v>0</v>
      </c>
      <c r="B74" s="654" t="s">
        <v>32</v>
      </c>
      <c r="C74" s="654"/>
      <c r="D74" s="654"/>
      <c r="E74" s="654"/>
      <c r="F74" s="654"/>
      <c r="G74" s="654"/>
      <c r="I74" s="706"/>
      <c r="J74" s="706"/>
      <c r="K74" s="706"/>
      <c r="L74" s="706"/>
      <c r="M74" s="706"/>
      <c r="N74" s="706"/>
      <c r="O74" s="706"/>
    </row>
    <row r="75" spans="1:15" s="642" customFormat="1">
      <c r="A75" s="17" t="s">
        <v>1</v>
      </c>
      <c r="B75" s="654" t="s">
        <v>34</v>
      </c>
      <c r="C75" s="654"/>
      <c r="D75" s="654"/>
      <c r="E75" s="654"/>
      <c r="F75" s="654"/>
      <c r="G75" s="654"/>
      <c r="I75" s="706"/>
      <c r="J75" s="706"/>
      <c r="K75" s="706"/>
      <c r="L75" s="706"/>
      <c r="M75" s="706"/>
      <c r="N75" s="706"/>
      <c r="O75" s="706"/>
    </row>
    <row r="76" spans="1:15" s="642" customFormat="1">
      <c r="A76" s="17" t="s">
        <v>6</v>
      </c>
      <c r="B76" s="654" t="s">
        <v>33</v>
      </c>
      <c r="C76" s="654"/>
      <c r="D76" s="654"/>
      <c r="E76" s="654"/>
      <c r="F76" s="654"/>
      <c r="G76" s="654"/>
      <c r="H76" s="654"/>
      <c r="I76" s="706"/>
      <c r="J76" s="706"/>
      <c r="K76" s="706"/>
      <c r="L76" s="706"/>
      <c r="M76" s="706"/>
      <c r="N76" s="706"/>
      <c r="O76" s="706"/>
    </row>
    <row r="77" spans="1:15" s="642" customFormat="1">
      <c r="A77" s="17" t="s">
        <v>7</v>
      </c>
      <c r="B77" s="1" t="s">
        <v>35</v>
      </c>
      <c r="C77" s="1"/>
      <c r="D77" s="1"/>
      <c r="E77" s="1"/>
      <c r="F77" s="1"/>
      <c r="G77" s="1"/>
      <c r="H77" s="654"/>
      <c r="I77" s="707"/>
      <c r="J77" s="707"/>
      <c r="K77" s="707"/>
      <c r="L77" s="707"/>
      <c r="M77" s="707"/>
      <c r="N77" s="707"/>
      <c r="O77" s="707"/>
    </row>
    <row r="78" spans="1:15" s="642" customFormat="1">
      <c r="A78" s="17" t="s">
        <v>8</v>
      </c>
      <c r="B78" s="1" t="s">
        <v>87</v>
      </c>
      <c r="C78" s="1"/>
      <c r="D78" s="1"/>
      <c r="E78" s="1"/>
      <c r="F78" s="1"/>
      <c r="G78" s="1"/>
      <c r="H78" s="1"/>
      <c r="I78" s="707"/>
      <c r="J78" s="707"/>
      <c r="K78" s="707"/>
      <c r="L78" s="707"/>
      <c r="M78" s="707"/>
      <c r="N78" s="707"/>
      <c r="O78" s="707"/>
    </row>
    <row r="79" spans="1:15" s="642" customFormat="1">
      <c r="A79" s="17" t="s">
        <v>9</v>
      </c>
      <c r="B79" s="1" t="s">
        <v>44</v>
      </c>
      <c r="C79" s="1"/>
      <c r="D79" s="1"/>
      <c r="E79" s="1"/>
      <c r="F79" s="1"/>
      <c r="G79" s="1"/>
      <c r="H79" s="1"/>
      <c r="I79" s="707"/>
      <c r="J79" s="707"/>
      <c r="K79" s="707"/>
      <c r="L79" s="707"/>
      <c r="M79" s="707"/>
      <c r="N79" s="707"/>
      <c r="O79" s="707"/>
    </row>
    <row r="80" spans="1:15" s="642" customFormat="1">
      <c r="A80" s="17" t="s">
        <v>10</v>
      </c>
      <c r="B80" s="1" t="s">
        <v>37</v>
      </c>
      <c r="C80" s="1"/>
      <c r="D80" s="1"/>
      <c r="E80" s="1"/>
      <c r="F80" s="1"/>
      <c r="G80" s="1"/>
      <c r="I80" s="707"/>
      <c r="J80" s="707"/>
      <c r="K80" s="707"/>
      <c r="L80" s="707"/>
      <c r="M80" s="707"/>
      <c r="N80" s="707"/>
      <c r="O80" s="707"/>
    </row>
    <row r="81" spans="1:15" s="642" customFormat="1">
      <c r="A81" s="17" t="s">
        <v>11</v>
      </c>
      <c r="B81" s="1" t="s">
        <v>39</v>
      </c>
      <c r="C81" s="1"/>
      <c r="D81" s="1"/>
      <c r="E81" s="1"/>
      <c r="F81" s="1"/>
      <c r="G81" s="1"/>
      <c r="I81" s="707"/>
      <c r="J81" s="707"/>
      <c r="K81" s="707"/>
      <c r="L81" s="707"/>
      <c r="M81" s="707"/>
      <c r="N81" s="707"/>
      <c r="O81" s="707"/>
    </row>
    <row r="82" spans="1:15" s="642" customFormat="1">
      <c r="A82" s="17" t="s">
        <v>12</v>
      </c>
      <c r="B82" s="1" t="s">
        <v>38</v>
      </c>
      <c r="C82" s="1"/>
      <c r="D82" s="1"/>
      <c r="E82" s="1"/>
      <c r="F82" s="1"/>
      <c r="G82" s="1"/>
      <c r="I82" s="707"/>
      <c r="J82" s="707"/>
      <c r="K82" s="707"/>
      <c r="L82" s="707"/>
      <c r="M82" s="707"/>
      <c r="N82" s="707"/>
      <c r="O82" s="707"/>
    </row>
    <row r="83" spans="1:15" s="642" customFormat="1">
      <c r="A83" s="17" t="s">
        <v>13</v>
      </c>
      <c r="B83" s="1" t="s">
        <v>40</v>
      </c>
      <c r="C83" s="1"/>
      <c r="D83" s="1"/>
      <c r="E83" s="1"/>
      <c r="F83" s="1"/>
      <c r="G83" s="1"/>
      <c r="I83" s="707"/>
      <c r="J83" s="707"/>
      <c r="K83" s="707"/>
      <c r="L83" s="707"/>
      <c r="M83" s="707"/>
      <c r="N83" s="707"/>
      <c r="O83" s="707"/>
    </row>
    <row r="84" spans="1:15" s="642" customFormat="1">
      <c r="A84" s="17" t="s">
        <v>15</v>
      </c>
      <c r="B84" s="1" t="s">
        <v>41</v>
      </c>
      <c r="C84" s="1"/>
      <c r="D84" s="1"/>
      <c r="E84" s="1"/>
      <c r="F84" s="1"/>
      <c r="G84" s="1"/>
      <c r="I84" s="707"/>
      <c r="J84" s="707"/>
      <c r="K84" s="707"/>
      <c r="L84" s="707"/>
      <c r="M84" s="707"/>
      <c r="N84" s="707"/>
      <c r="O84" s="707"/>
    </row>
    <row r="85" spans="1:15" s="642" customFormat="1">
      <c r="A85" s="17" t="s">
        <v>16</v>
      </c>
      <c r="B85" s="1" t="s">
        <v>43</v>
      </c>
      <c r="C85" s="1"/>
      <c r="D85" s="1"/>
      <c r="E85" s="1"/>
      <c r="F85" s="1"/>
      <c r="G85" s="1"/>
      <c r="I85" s="707"/>
      <c r="J85" s="707"/>
      <c r="K85" s="707"/>
      <c r="L85" s="707"/>
      <c r="M85" s="707"/>
      <c r="N85" s="707"/>
      <c r="O85" s="707"/>
    </row>
    <row r="86" spans="1:15" s="642" customFormat="1">
      <c r="A86" s="17" t="s">
        <v>17</v>
      </c>
      <c r="B86" s="1" t="s">
        <v>45</v>
      </c>
      <c r="C86" s="1"/>
      <c r="D86" s="1"/>
      <c r="E86" s="1"/>
      <c r="F86" s="1"/>
      <c r="G86" s="1"/>
      <c r="I86" s="707"/>
      <c r="J86" s="707"/>
      <c r="K86" s="707"/>
      <c r="L86" s="707"/>
      <c r="M86" s="707"/>
      <c r="N86" s="707"/>
      <c r="O86" s="707"/>
    </row>
    <row r="87" spans="1:15" s="642" customFormat="1">
      <c r="A87" s="17" t="s">
        <v>18</v>
      </c>
      <c r="B87" s="1" t="s">
        <v>46</v>
      </c>
      <c r="C87" s="1"/>
      <c r="D87" s="1"/>
      <c r="E87" s="1"/>
      <c r="F87" s="1"/>
      <c r="G87" s="1"/>
      <c r="I87" s="707"/>
      <c r="J87" s="707"/>
      <c r="K87" s="707"/>
      <c r="L87" s="707"/>
      <c r="M87" s="707"/>
      <c r="N87" s="707"/>
      <c r="O87" s="707"/>
    </row>
    <row r="88" spans="1:15" s="644" customFormat="1">
      <c r="B88"/>
      <c r="C88"/>
      <c r="D88"/>
      <c r="E88"/>
      <c r="F88"/>
      <c r="G88"/>
      <c r="I88"/>
      <c r="J88"/>
      <c r="K88"/>
      <c r="L88"/>
      <c r="M88"/>
      <c r="N88"/>
      <c r="O88"/>
    </row>
    <row r="89" spans="1:15" s="575" customFormat="1" ht="15.75">
      <c r="A89" s="253" t="s">
        <v>272</v>
      </c>
    </row>
    <row r="90" spans="1:15">
      <c r="A90" s="575" t="s">
        <v>273</v>
      </c>
      <c r="C90" s="575"/>
      <c r="D90" s="575"/>
      <c r="E90" s="575"/>
      <c r="F90" s="575"/>
      <c r="G90" s="575"/>
      <c r="I90" s="575"/>
      <c r="J90" s="575"/>
      <c r="K90" s="575"/>
      <c r="L90" s="575"/>
      <c r="M90" s="575"/>
      <c r="N90" s="575"/>
    </row>
    <row r="91" spans="1:15">
      <c r="A91" s="779" t="s">
        <v>33</v>
      </c>
      <c r="B91" s="779"/>
      <c r="C91" s="779"/>
      <c r="D91" s="779"/>
      <c r="E91" s="779"/>
      <c r="F91" s="779"/>
      <c r="G91" s="779"/>
      <c r="I91" s="575"/>
      <c r="J91" s="575"/>
      <c r="K91" s="575"/>
      <c r="L91" s="575"/>
      <c r="M91" s="575"/>
      <c r="N91" s="575"/>
    </row>
    <row r="92" spans="1:15" ht="16.5" customHeight="1">
      <c r="A92" s="777" t="s">
        <v>45</v>
      </c>
      <c r="B92" s="777"/>
      <c r="C92" s="777"/>
      <c r="D92" s="777"/>
      <c r="E92" s="777"/>
      <c r="F92" s="777"/>
      <c r="G92" s="777"/>
      <c r="I92" s="575"/>
      <c r="J92" s="575"/>
      <c r="K92" s="575"/>
      <c r="L92" s="575"/>
      <c r="M92" s="575"/>
      <c r="N92" s="575"/>
    </row>
    <row r="93" spans="1:15" ht="9.75" customHeight="1">
      <c r="A93" s="1"/>
      <c r="B93" s="1"/>
      <c r="C93" s="1"/>
      <c r="D93" s="1"/>
      <c r="E93" s="1"/>
      <c r="F93" s="1"/>
      <c r="G93" s="1"/>
      <c r="I93" s="575"/>
      <c r="J93" s="575"/>
      <c r="K93" s="575"/>
      <c r="L93" s="575"/>
      <c r="M93" s="575"/>
      <c r="N93" s="575"/>
    </row>
    <row r="94" spans="1:15">
      <c r="A94" s="575" t="s">
        <v>274</v>
      </c>
      <c r="C94" s="575"/>
      <c r="D94" s="575"/>
      <c r="E94" s="575"/>
      <c r="F94" s="575"/>
      <c r="G94" s="575"/>
      <c r="I94" s="575"/>
      <c r="J94" s="575"/>
      <c r="K94" s="575"/>
      <c r="L94" s="575"/>
      <c r="M94" s="575"/>
      <c r="N94" s="575"/>
    </row>
    <row r="95" spans="1:15">
      <c r="A95" s="777" t="s">
        <v>44</v>
      </c>
      <c r="B95" s="777"/>
      <c r="C95" s="777"/>
      <c r="D95" s="777"/>
      <c r="E95" s="777"/>
      <c r="F95" s="777"/>
      <c r="G95" s="777"/>
      <c r="I95" s="575"/>
      <c r="J95" s="575"/>
      <c r="K95" s="575"/>
      <c r="L95" s="575"/>
      <c r="M95" s="575"/>
      <c r="N95" s="575"/>
    </row>
    <row r="96" spans="1:15">
      <c r="A96" s="777" t="s">
        <v>37</v>
      </c>
      <c r="B96" s="777"/>
      <c r="C96" s="777"/>
      <c r="D96" s="777"/>
      <c r="E96" s="777"/>
      <c r="F96" s="777"/>
      <c r="G96" s="777"/>
      <c r="I96" s="575"/>
      <c r="J96" s="575"/>
      <c r="K96" s="575"/>
      <c r="L96" s="575"/>
      <c r="M96" s="575"/>
      <c r="N96" s="575"/>
    </row>
    <row r="97" spans="1:14">
      <c r="A97" s="1"/>
      <c r="B97" s="1"/>
      <c r="C97" s="1"/>
      <c r="D97" s="1"/>
      <c r="E97" s="1"/>
      <c r="F97" s="1"/>
      <c r="G97" s="1"/>
      <c r="I97" s="575"/>
      <c r="J97" s="575"/>
      <c r="K97" s="575"/>
      <c r="L97" s="575"/>
      <c r="M97" s="575"/>
      <c r="N97" s="575"/>
    </row>
    <row r="98" spans="1:14">
      <c r="A98" s="575" t="s">
        <v>275</v>
      </c>
      <c r="C98" s="575"/>
      <c r="D98" s="575"/>
      <c r="E98" s="575"/>
      <c r="F98" s="575"/>
      <c r="G98" s="575"/>
      <c r="I98" s="575"/>
      <c r="J98" s="575"/>
      <c r="K98" s="575"/>
      <c r="L98" s="575"/>
      <c r="M98" s="575"/>
      <c r="N98" s="575"/>
    </row>
    <row r="99" spans="1:14">
      <c r="A99" s="779" t="s">
        <v>34</v>
      </c>
      <c r="B99" s="779"/>
      <c r="C99" s="779"/>
      <c r="D99" s="779"/>
      <c r="E99" s="779"/>
      <c r="F99" s="779"/>
      <c r="G99" s="779"/>
    </row>
    <row r="100" spans="1:14" ht="12" customHeight="1">
      <c r="A100" s="777" t="s">
        <v>39</v>
      </c>
      <c r="B100" s="777"/>
      <c r="C100" s="777"/>
      <c r="D100" s="777"/>
      <c r="E100" s="777"/>
      <c r="F100" s="777"/>
      <c r="G100" s="777"/>
    </row>
    <row r="101" spans="1:14" ht="12" customHeight="1">
      <c r="A101" s="642"/>
    </row>
    <row r="102" spans="1:14">
      <c r="A102" s="658" t="s">
        <v>276</v>
      </c>
      <c r="C102" s="575"/>
      <c r="D102" s="575"/>
      <c r="E102" s="575"/>
      <c r="F102" s="575"/>
      <c r="G102" s="575"/>
      <c r="I102" s="575"/>
      <c r="J102" s="575"/>
      <c r="K102" s="575"/>
      <c r="L102" s="575"/>
      <c r="M102" s="575"/>
      <c r="N102" s="575"/>
    </row>
    <row r="103" spans="1:14" s="642" customFormat="1" ht="18" customHeight="1">
      <c r="A103" s="777" t="s">
        <v>38</v>
      </c>
      <c r="B103" s="777"/>
      <c r="C103" s="777"/>
      <c r="D103" s="777"/>
      <c r="E103" s="777"/>
      <c r="F103" s="777"/>
      <c r="G103" s="777"/>
      <c r="H103" s="575"/>
      <c r="I103" s="707"/>
      <c r="J103" s="707"/>
      <c r="K103" s="707"/>
      <c r="L103" s="707"/>
      <c r="M103" s="707"/>
      <c r="N103" s="707"/>
    </row>
    <row r="104" spans="1:14" s="643" customFormat="1" ht="18" customHeight="1">
      <c r="A104" s="777" t="s">
        <v>41</v>
      </c>
      <c r="B104" s="777"/>
      <c r="C104" s="777"/>
      <c r="D104" s="777"/>
      <c r="E104" s="777"/>
      <c r="F104" s="777"/>
      <c r="G104" s="777"/>
      <c r="H104" s="707"/>
    </row>
    <row r="105" spans="1:14" s="644" customFormat="1" ht="9.75" customHeight="1">
      <c r="A105" s="1"/>
      <c r="B105" s="1"/>
      <c r="C105" s="1"/>
      <c r="D105" s="1"/>
      <c r="E105" s="1"/>
      <c r="F105" s="1"/>
      <c r="G105" s="1"/>
      <c r="H105" s="643"/>
    </row>
    <row r="106" spans="1:14" s="644" customFormat="1" ht="15.75">
      <c r="A106" s="253" t="s">
        <v>277</v>
      </c>
      <c r="B106" s="643"/>
    </row>
    <row r="107" spans="1:14">
      <c r="H107" s="644"/>
    </row>
    <row r="108" spans="1:14" ht="8.25" customHeight="1"/>
    <row r="109" spans="1:14" ht="21">
      <c r="A109" s="697" t="s">
        <v>278</v>
      </c>
    </row>
    <row r="110" spans="1:14" ht="18.75">
      <c r="A110" s="708" t="s">
        <v>139</v>
      </c>
    </row>
    <row r="111" spans="1:14" s="651" customFormat="1" ht="18.75">
      <c r="A111" s="650" t="s">
        <v>279</v>
      </c>
      <c r="H111" s="250"/>
    </row>
    <row r="112" spans="1:14" s="576" customFormat="1" ht="353.25" customHeight="1">
      <c r="A112" s="652"/>
      <c r="H112" s="651"/>
    </row>
    <row r="113" spans="1:14" s="576" customFormat="1" ht="18.75" customHeight="1">
      <c r="A113" s="250" t="s">
        <v>280</v>
      </c>
    </row>
    <row r="114" spans="1:14" s="576" customFormat="1" ht="15.75">
      <c r="A114" s="650" t="s">
        <v>281</v>
      </c>
    </row>
    <row r="115" spans="1:14" s="576" customFormat="1" ht="381.75" customHeight="1">
      <c r="G115" s="250"/>
    </row>
    <row r="116" spans="1:14" s="576" customFormat="1">
      <c r="A116" s="576" t="s">
        <v>282</v>
      </c>
    </row>
    <row r="117" spans="1:14" s="576" customFormat="1">
      <c r="A117" s="576" t="s">
        <v>283</v>
      </c>
    </row>
    <row r="118" spans="1:14" s="576" customFormat="1"/>
    <row r="119" spans="1:14" s="575" customFormat="1" ht="17.25" customHeight="1">
      <c r="A119" s="253" t="s">
        <v>284</v>
      </c>
      <c r="B119" s="681"/>
      <c r="C119" s="644"/>
      <c r="D119" s="644"/>
      <c r="E119" s="644"/>
      <c r="F119" s="644"/>
      <c r="H119" s="576"/>
      <c r="I119" s="644"/>
      <c r="J119" s="2"/>
      <c r="K119" s="250"/>
      <c r="L119" s="250"/>
      <c r="M119" s="250"/>
      <c r="N119" s="250"/>
    </row>
    <row r="120" spans="1:14" s="575" customFormat="1" ht="17.25" customHeight="1">
      <c r="A120" s="575" t="s">
        <v>285</v>
      </c>
      <c r="B120" s="681"/>
      <c r="C120" s="644"/>
      <c r="D120" s="644"/>
      <c r="E120" s="644"/>
      <c r="F120" s="644"/>
      <c r="G120" s="644"/>
      <c r="H120" s="644"/>
      <c r="I120" s="644"/>
      <c r="J120" s="2"/>
      <c r="K120" s="250"/>
      <c r="L120" s="250"/>
      <c r="M120" s="250"/>
      <c r="N120" s="250"/>
    </row>
    <row r="121" spans="1:14" s="575" customFormat="1" ht="17.25" customHeight="1">
      <c r="B121" s="681"/>
      <c r="C121" s="644"/>
      <c r="D121" s="644"/>
      <c r="E121" s="644"/>
      <c r="F121" s="644"/>
      <c r="G121" s="644"/>
      <c r="H121" s="644"/>
      <c r="I121" s="644"/>
      <c r="J121" s="2"/>
      <c r="K121" s="250"/>
      <c r="L121" s="250"/>
      <c r="M121" s="250"/>
      <c r="N121" s="250"/>
    </row>
    <row r="122" spans="1:14" s="575" customFormat="1" ht="17.25" customHeight="1">
      <c r="B122" s="681"/>
      <c r="C122" s="644"/>
      <c r="D122" s="644"/>
      <c r="E122" s="644"/>
      <c r="F122" s="644"/>
      <c r="G122" s="644"/>
      <c r="H122" s="644"/>
      <c r="I122" s="644"/>
      <c r="J122" s="2"/>
      <c r="K122" s="250"/>
      <c r="L122" s="250"/>
      <c r="M122" s="250"/>
      <c r="N122" s="250"/>
    </row>
    <row r="123" spans="1:14" s="575" customFormat="1" ht="17.25" customHeight="1">
      <c r="B123" s="681"/>
      <c r="C123" s="644"/>
      <c r="D123" s="644"/>
      <c r="E123" s="644"/>
      <c r="F123" s="644"/>
      <c r="G123" s="644"/>
      <c r="H123" s="644"/>
      <c r="I123" s="644"/>
      <c r="J123" s="2"/>
      <c r="K123" s="250"/>
      <c r="L123" s="250"/>
      <c r="M123" s="250"/>
      <c r="N123" s="250"/>
    </row>
    <row r="124" spans="1:14" s="575" customFormat="1" ht="17.25" customHeight="1">
      <c r="B124" s="681"/>
      <c r="C124" s="644"/>
      <c r="D124" s="644"/>
      <c r="E124" s="644"/>
      <c r="F124" s="644"/>
      <c r="G124" s="644"/>
      <c r="H124" s="644"/>
      <c r="I124" s="644"/>
      <c r="J124" s="2"/>
      <c r="K124" s="250"/>
      <c r="L124" s="250"/>
      <c r="M124" s="250"/>
      <c r="N124" s="250"/>
    </row>
    <row r="125" spans="1:14" s="575" customFormat="1" ht="17.25" customHeight="1">
      <c r="B125" s="681"/>
      <c r="C125" s="644"/>
      <c r="D125" s="644"/>
      <c r="E125" s="644"/>
      <c r="F125" s="644"/>
      <c r="G125" s="644"/>
      <c r="H125" s="644"/>
      <c r="I125" s="644"/>
      <c r="J125" s="2"/>
      <c r="K125" s="250"/>
      <c r="L125" s="250"/>
      <c r="M125" s="250"/>
      <c r="N125" s="250"/>
    </row>
    <row r="126" spans="1:14" s="575" customFormat="1" ht="17.25" customHeight="1">
      <c r="B126" s="681"/>
      <c r="C126" s="644"/>
      <c r="D126" s="644"/>
      <c r="E126" s="644"/>
      <c r="F126" s="644"/>
      <c r="G126" s="644"/>
      <c r="H126" s="644"/>
      <c r="I126" s="644"/>
      <c r="J126" s="2"/>
      <c r="K126" s="250"/>
      <c r="L126" s="250"/>
      <c r="M126" s="250"/>
      <c r="N126" s="250"/>
    </row>
    <row r="127" spans="1:14" s="575" customFormat="1" ht="17.25" customHeight="1">
      <c r="B127" s="681"/>
      <c r="C127" s="644"/>
      <c r="D127" s="644"/>
      <c r="E127" s="644"/>
      <c r="F127" s="644"/>
      <c r="G127" s="644"/>
      <c r="H127" s="644"/>
      <c r="I127" s="644"/>
      <c r="J127" s="2"/>
      <c r="K127" s="250"/>
      <c r="L127" s="250"/>
      <c r="M127" s="250"/>
      <c r="N127" s="250"/>
    </row>
    <row r="128" spans="1:14" s="575" customFormat="1" ht="17.25" customHeight="1">
      <c r="B128" s="681"/>
      <c r="C128" s="644"/>
      <c r="D128" s="644"/>
      <c r="E128" s="644"/>
      <c r="F128" s="644"/>
      <c r="G128" s="644"/>
      <c r="H128" s="644"/>
      <c r="I128" s="644"/>
      <c r="J128" s="2"/>
      <c r="K128" s="250"/>
      <c r="L128" s="250"/>
      <c r="M128" s="250"/>
      <c r="N128" s="250"/>
    </row>
    <row r="129" spans="1:14" s="575" customFormat="1" ht="17.25" customHeight="1">
      <c r="B129" s="681"/>
      <c r="C129" s="644"/>
      <c r="D129" s="644"/>
      <c r="E129" s="644"/>
      <c r="F129" s="644"/>
      <c r="G129" s="644"/>
      <c r="H129" s="644"/>
      <c r="I129" s="644"/>
      <c r="J129" s="2"/>
      <c r="K129" s="250"/>
      <c r="L129" s="250"/>
      <c r="M129" s="250"/>
      <c r="N129" s="250"/>
    </row>
    <row r="130" spans="1:14" s="575" customFormat="1" ht="17.25" customHeight="1">
      <c r="B130" s="681"/>
      <c r="C130" s="644"/>
      <c r="D130" s="644"/>
      <c r="E130" s="644"/>
      <c r="F130" s="644"/>
      <c r="G130" s="644"/>
      <c r="H130" s="644"/>
      <c r="I130" s="644"/>
      <c r="J130" s="2"/>
      <c r="K130" s="250"/>
      <c r="L130" s="250"/>
      <c r="M130" s="250"/>
      <c r="N130" s="250"/>
    </row>
    <row r="131" spans="1:14" s="575" customFormat="1" ht="17.25" customHeight="1">
      <c r="B131" s="681"/>
      <c r="C131" s="644"/>
      <c r="D131" s="644"/>
      <c r="E131" s="644"/>
      <c r="F131" s="644"/>
      <c r="G131" s="644"/>
      <c r="H131" s="644"/>
      <c r="I131" s="644"/>
      <c r="J131" s="2"/>
      <c r="K131" s="250"/>
      <c r="L131" s="250"/>
      <c r="M131" s="250"/>
      <c r="N131" s="250"/>
    </row>
    <row r="132" spans="1:14" s="575" customFormat="1" ht="17.25" customHeight="1">
      <c r="B132" s="681"/>
      <c r="C132" s="644"/>
      <c r="D132" s="644"/>
      <c r="E132" s="644"/>
      <c r="F132" s="644"/>
      <c r="G132" s="644"/>
      <c r="H132" s="644"/>
      <c r="I132" s="644"/>
      <c r="J132" s="2"/>
      <c r="K132" s="250"/>
      <c r="L132" s="250"/>
      <c r="M132" s="250"/>
      <c r="N132" s="250"/>
    </row>
    <row r="133" spans="1:14" s="575" customFormat="1" ht="17.25" customHeight="1">
      <c r="B133" s="681"/>
      <c r="C133" s="644"/>
      <c r="D133" s="644"/>
      <c r="E133" s="644"/>
      <c r="F133" s="644"/>
      <c r="G133" s="644"/>
      <c r="H133" s="644"/>
      <c r="I133" s="644"/>
      <c r="J133" s="2"/>
      <c r="K133" s="250"/>
      <c r="L133" s="250"/>
      <c r="M133" s="250"/>
      <c r="N133" s="250"/>
    </row>
    <row r="134" spans="1:14" s="575" customFormat="1" ht="17.25" customHeight="1">
      <c r="B134" s="681"/>
      <c r="C134" s="644"/>
      <c r="D134" s="644"/>
      <c r="E134" s="644"/>
      <c r="F134" s="644"/>
      <c r="G134" s="644"/>
      <c r="H134" s="644"/>
      <c r="I134" s="644"/>
      <c r="J134" s="2"/>
      <c r="K134" s="250"/>
      <c r="L134" s="250"/>
      <c r="M134" s="250"/>
      <c r="N134" s="250"/>
    </row>
    <row r="135" spans="1:14" s="575" customFormat="1" ht="17.25" customHeight="1">
      <c r="B135" s="681"/>
      <c r="C135" s="644"/>
      <c r="D135" s="644"/>
      <c r="E135" s="644"/>
      <c r="F135" s="644"/>
      <c r="G135" s="644"/>
      <c r="H135" s="644"/>
      <c r="I135" s="644"/>
      <c r="J135" s="2"/>
      <c r="K135" s="250"/>
      <c r="L135" s="250"/>
      <c r="M135" s="250"/>
      <c r="N135" s="250"/>
    </row>
    <row r="136" spans="1:14" s="575" customFormat="1" ht="17.25" customHeight="1">
      <c r="B136" s="681"/>
      <c r="C136" s="644"/>
      <c r="D136" s="644"/>
      <c r="E136" s="644"/>
      <c r="F136" s="644"/>
      <c r="G136" s="644"/>
      <c r="H136" s="644"/>
      <c r="I136" s="644"/>
      <c r="J136" s="2"/>
      <c r="K136" s="250"/>
      <c r="L136" s="250"/>
      <c r="M136" s="250"/>
      <c r="N136" s="250"/>
    </row>
    <row r="137" spans="1:14" s="575" customFormat="1" ht="17.25" customHeight="1">
      <c r="B137" s="681"/>
      <c r="C137" s="644"/>
      <c r="D137" s="644"/>
      <c r="E137" s="644"/>
      <c r="F137" s="644"/>
      <c r="G137" s="644"/>
      <c r="H137" s="644"/>
      <c r="I137" s="644"/>
      <c r="J137" s="2"/>
      <c r="K137" s="250"/>
      <c r="L137" s="250"/>
      <c r="M137" s="250"/>
      <c r="N137" s="250"/>
    </row>
    <row r="138" spans="1:14" s="575" customFormat="1" ht="8.25" customHeight="1">
      <c r="B138" s="681"/>
      <c r="C138" s="644"/>
      <c r="D138" s="644"/>
      <c r="E138" s="644"/>
      <c r="F138" s="644"/>
      <c r="G138" s="644"/>
      <c r="H138" s="644"/>
      <c r="I138" s="644"/>
      <c r="J138" s="2"/>
      <c r="K138" s="250"/>
      <c r="L138" s="250"/>
      <c r="M138" s="250"/>
      <c r="N138" s="250"/>
    </row>
    <row r="139" spans="1:14" s="575" customFormat="1" ht="20.25" customHeight="1">
      <c r="A139" s="575" t="s">
        <v>286</v>
      </c>
      <c r="B139" s="681"/>
      <c r="C139" s="644"/>
      <c r="D139" s="644"/>
      <c r="E139" s="644"/>
      <c r="F139" s="644"/>
      <c r="G139" s="576"/>
      <c r="H139" s="644"/>
      <c r="I139" s="644"/>
      <c r="J139" s="2"/>
      <c r="K139" s="250"/>
      <c r="L139" s="250"/>
      <c r="M139" s="250"/>
      <c r="N139" s="250"/>
    </row>
    <row r="140" spans="1:14" s="575" customFormat="1" ht="17.25" customHeight="1">
      <c r="A140" s="575" t="s">
        <v>287</v>
      </c>
      <c r="B140" s="681"/>
      <c r="C140" s="644"/>
      <c r="D140" s="644"/>
      <c r="E140" s="644"/>
      <c r="F140" s="644"/>
      <c r="G140" s="576"/>
      <c r="H140" s="644"/>
      <c r="I140" s="644"/>
      <c r="J140" s="2"/>
      <c r="K140" s="250"/>
      <c r="L140" s="250"/>
      <c r="M140" s="250"/>
      <c r="N140" s="250"/>
    </row>
    <row r="141" spans="1:14" s="575" customFormat="1" ht="17.25" customHeight="1">
      <c r="A141" s="17" t="s">
        <v>1</v>
      </c>
      <c r="B141" s="709" t="s">
        <v>34</v>
      </c>
      <c r="C141"/>
      <c r="D141" s="644"/>
      <c r="E141" s="644"/>
      <c r="F141"/>
      <c r="G141" s="655"/>
      <c r="H141" s="644"/>
      <c r="I141" s="644"/>
      <c r="J141" s="2"/>
      <c r="K141" s="250"/>
      <c r="L141" s="250"/>
      <c r="M141" s="250"/>
      <c r="N141" s="250"/>
    </row>
    <row r="142" spans="1:14" s="575" customFormat="1" ht="17.25" customHeight="1">
      <c r="A142" s="17" t="s">
        <v>8</v>
      </c>
      <c r="B142" s="1" t="s">
        <v>87</v>
      </c>
      <c r="C142" s="644"/>
      <c r="D142" s="644"/>
      <c r="E142" s="644"/>
      <c r="F142" s="644"/>
      <c r="H142" s="644"/>
      <c r="I142" s="644"/>
      <c r="J142" s="2"/>
      <c r="K142" s="250"/>
      <c r="L142" s="250"/>
      <c r="M142" s="250"/>
      <c r="N142" s="250"/>
    </row>
    <row r="143" spans="1:14" s="575" customFormat="1" ht="17.25" customHeight="1">
      <c r="A143" s="17" t="s">
        <v>11</v>
      </c>
      <c r="B143" s="1" t="s">
        <v>39</v>
      </c>
      <c r="C143"/>
      <c r="D143" s="644"/>
      <c r="E143" s="644"/>
      <c r="F143"/>
      <c r="H143" s="644"/>
      <c r="I143" s="644"/>
      <c r="J143" s="2"/>
      <c r="K143" s="250"/>
      <c r="L143" s="250"/>
      <c r="M143" s="250"/>
      <c r="N143" s="250"/>
    </row>
    <row r="144" spans="1:14" s="575" customFormat="1" ht="17.25" customHeight="1">
      <c r="A144" s="17" t="s">
        <v>13</v>
      </c>
      <c r="B144" s="1" t="s">
        <v>40</v>
      </c>
      <c r="C144" s="644"/>
      <c r="D144" s="644"/>
      <c r="E144" s="644"/>
      <c r="F144" s="644"/>
      <c r="G144" s="655"/>
      <c r="H144" s="644"/>
      <c r="I144" s="644"/>
      <c r="J144" s="2"/>
      <c r="K144" s="250"/>
      <c r="L144" s="250"/>
      <c r="M144" s="250"/>
      <c r="N144" s="250"/>
    </row>
    <row r="145" spans="1:14" s="575" customFormat="1" ht="17.25" customHeight="1">
      <c r="A145" s="17" t="s">
        <v>18</v>
      </c>
      <c r="B145" s="1" t="s">
        <v>46</v>
      </c>
      <c r="C145"/>
      <c r="D145" s="644"/>
      <c r="E145" s="644"/>
      <c r="F145"/>
      <c r="G145" s="644"/>
      <c r="H145" s="644"/>
      <c r="I145" s="644"/>
      <c r="J145" s="2"/>
      <c r="K145" s="250"/>
      <c r="L145" s="250"/>
      <c r="M145" s="250"/>
      <c r="N145" s="250"/>
    </row>
    <row r="146" spans="1:14" s="575" customFormat="1" ht="9" customHeight="1">
      <c r="B146" s="681"/>
      <c r="C146" s="644"/>
      <c r="D146" s="644"/>
      <c r="E146" s="644"/>
      <c r="F146" s="644"/>
      <c r="G146" s="644"/>
      <c r="H146" s="644"/>
      <c r="I146" s="644"/>
      <c r="J146" s="2"/>
      <c r="K146" s="250"/>
      <c r="L146" s="250"/>
      <c r="M146" s="250"/>
      <c r="N146" s="250"/>
    </row>
    <row r="147" spans="1:14" s="575" customFormat="1" ht="17.25" customHeight="1">
      <c r="A147" s="575" t="s">
        <v>288</v>
      </c>
      <c r="B147" s="681"/>
      <c r="C147"/>
      <c r="D147" s="644"/>
      <c r="E147" s="644"/>
      <c r="F147"/>
      <c r="G147" s="644"/>
      <c r="H147" s="644"/>
      <c r="I147" s="644"/>
      <c r="J147" s="2"/>
      <c r="K147" s="250"/>
      <c r="L147" s="250"/>
      <c r="M147" s="250"/>
      <c r="N147" s="250"/>
    </row>
    <row r="148" spans="1:14" s="575" customFormat="1" ht="17.25" customHeight="1">
      <c r="A148" s="17" t="s">
        <v>6</v>
      </c>
      <c r="B148" s="576" t="s">
        <v>33</v>
      </c>
      <c r="C148" s="576"/>
      <c r="D148" s="644"/>
      <c r="E148" s="644"/>
      <c r="G148" s="644"/>
      <c r="H148" s="644"/>
      <c r="I148" s="644"/>
      <c r="J148" s="2"/>
      <c r="K148" s="250"/>
      <c r="L148" s="250"/>
      <c r="M148" s="250"/>
      <c r="N148" s="250"/>
    </row>
    <row r="149" spans="1:14" s="575" customFormat="1" ht="17.25" customHeight="1">
      <c r="A149" s="17" t="s">
        <v>7</v>
      </c>
      <c r="B149" s="778" t="s">
        <v>35</v>
      </c>
      <c r="C149" s="778"/>
      <c r="D149" s="778"/>
      <c r="E149" s="778"/>
      <c r="F149" s="778"/>
      <c r="G149" s="644"/>
      <c r="H149" s="644"/>
      <c r="I149" s="644"/>
      <c r="J149" s="2"/>
      <c r="K149" s="250"/>
      <c r="L149" s="250"/>
      <c r="M149" s="250"/>
      <c r="N149" s="250"/>
    </row>
    <row r="150" spans="1:14" s="575" customFormat="1" ht="13.5" customHeight="1">
      <c r="A150" s="17" t="s">
        <v>16</v>
      </c>
      <c r="B150" s="778" t="s">
        <v>43</v>
      </c>
      <c r="C150" s="778"/>
      <c r="D150" s="778"/>
      <c r="E150" s="778"/>
      <c r="F150" s="778"/>
      <c r="G150" s="644"/>
      <c r="H150" s="644"/>
      <c r="I150" s="644"/>
      <c r="J150" s="2"/>
      <c r="K150" s="250"/>
      <c r="L150" s="250"/>
      <c r="M150" s="250"/>
      <c r="N150" s="250"/>
    </row>
    <row r="151" spans="1:14" s="575" customFormat="1" ht="17.25" customHeight="1">
      <c r="A151" s="17" t="s">
        <v>17</v>
      </c>
      <c r="B151" s="1" t="s">
        <v>45</v>
      </c>
      <c r="C151" s="576"/>
      <c r="D151" s="576"/>
      <c r="E151" s="576"/>
      <c r="F151" s="576"/>
      <c r="G151" s="644"/>
      <c r="H151" s="644"/>
      <c r="I151" s="644"/>
      <c r="J151" s="2"/>
      <c r="K151" s="250"/>
      <c r="L151" s="250"/>
      <c r="M151" s="250"/>
      <c r="N151" s="250"/>
    </row>
    <row r="152" spans="1:14" s="575" customFormat="1" ht="13.5" customHeight="1">
      <c r="A152" s="17"/>
      <c r="B152" s="1"/>
      <c r="C152" s="576"/>
      <c r="D152" s="576"/>
      <c r="E152" s="576"/>
      <c r="F152" s="576"/>
      <c r="G152" s="644"/>
      <c r="H152" s="644"/>
      <c r="I152" s="644"/>
      <c r="J152" s="2"/>
      <c r="K152" s="250"/>
      <c r="L152" s="250"/>
      <c r="M152" s="250"/>
      <c r="N152" s="250"/>
    </row>
    <row r="153" spans="1:14" s="575" customFormat="1" ht="17.25" customHeight="1">
      <c r="A153" s="655" t="s">
        <v>289</v>
      </c>
      <c r="B153" s="1"/>
      <c r="C153" s="576"/>
      <c r="D153" s="576"/>
      <c r="E153" s="576"/>
      <c r="F153" s="576"/>
      <c r="G153" s="644"/>
      <c r="H153" s="644"/>
      <c r="I153" s="644"/>
      <c r="J153" s="2"/>
      <c r="K153" s="250"/>
      <c r="L153" s="250"/>
      <c r="M153" s="250"/>
      <c r="N153" s="250"/>
    </row>
    <row r="154" spans="1:14" s="575" customFormat="1" ht="17.25" customHeight="1">
      <c r="A154" s="17" t="s">
        <v>0</v>
      </c>
      <c r="B154" s="576" t="s">
        <v>32</v>
      </c>
      <c r="C154" s="576"/>
      <c r="D154" s="576"/>
      <c r="E154" s="576"/>
      <c r="F154" s="576"/>
      <c r="G154" s="644"/>
      <c r="H154" s="644"/>
      <c r="I154" s="644"/>
      <c r="J154" s="2"/>
      <c r="K154" s="250"/>
      <c r="L154" s="250"/>
      <c r="M154" s="250"/>
      <c r="N154" s="250"/>
    </row>
    <row r="155" spans="1:14" s="575" customFormat="1" ht="17.25" customHeight="1">
      <c r="A155" s="17" t="s">
        <v>15</v>
      </c>
      <c r="B155" s="1" t="s">
        <v>41</v>
      </c>
      <c r="C155" s="576"/>
      <c r="D155" s="576"/>
      <c r="E155" s="576"/>
      <c r="F155" s="576"/>
      <c r="G155" s="644"/>
      <c r="H155" s="644"/>
      <c r="I155" s="644"/>
      <c r="J155" s="2"/>
      <c r="K155" s="250"/>
      <c r="L155" s="250"/>
      <c r="M155" s="250"/>
      <c r="N155" s="250"/>
    </row>
    <row r="156" spans="1:14" s="575" customFormat="1" ht="17.25" customHeight="1">
      <c r="A156" s="655" t="s">
        <v>290</v>
      </c>
      <c r="B156" s="1"/>
      <c r="C156" s="576"/>
      <c r="D156" s="576"/>
      <c r="E156" s="576"/>
      <c r="F156" s="576"/>
      <c r="G156" s="644"/>
      <c r="H156" s="644"/>
      <c r="I156" s="644"/>
      <c r="J156" s="2"/>
      <c r="K156" s="250"/>
      <c r="L156" s="250"/>
      <c r="M156" s="250"/>
      <c r="N156" s="250"/>
    </row>
    <row r="157" spans="1:14" s="575" customFormat="1" ht="17.25" customHeight="1">
      <c r="A157" s="576"/>
      <c r="B157" s="1"/>
      <c r="C157" s="576"/>
      <c r="D157" s="576"/>
      <c r="E157" s="576"/>
      <c r="F157" s="576"/>
      <c r="G157" s="644"/>
      <c r="H157" s="644"/>
      <c r="I157" s="644"/>
      <c r="J157" s="2"/>
      <c r="K157" s="250"/>
      <c r="L157" s="250"/>
      <c r="M157" s="250"/>
      <c r="N157" s="250"/>
    </row>
    <row r="158" spans="1:14" s="575" customFormat="1" ht="17.25" customHeight="1">
      <c r="A158" s="657" t="s">
        <v>291</v>
      </c>
      <c r="B158" s="1"/>
      <c r="C158" s="576"/>
      <c r="D158" s="576"/>
      <c r="E158" s="576"/>
      <c r="F158" s="576"/>
      <c r="G158" s="644"/>
      <c r="H158" s="644"/>
      <c r="I158" s="644"/>
      <c r="J158" s="2"/>
      <c r="K158" s="250"/>
      <c r="L158" s="250"/>
      <c r="M158" s="250"/>
      <c r="N158" s="250"/>
    </row>
    <row r="159" spans="1:14" s="575" customFormat="1">
      <c r="B159" s="710" t="s">
        <v>244</v>
      </c>
      <c r="C159" s="710" t="s">
        <v>292</v>
      </c>
      <c r="D159" s="710" t="s">
        <v>142</v>
      </c>
      <c r="E159" s="576"/>
      <c r="F159" s="576"/>
      <c r="G159" s="644"/>
      <c r="H159" s="644"/>
      <c r="I159" s="644"/>
      <c r="J159" s="2"/>
      <c r="K159" s="250"/>
      <c r="L159" s="250"/>
      <c r="M159" s="250"/>
      <c r="N159" s="250"/>
    </row>
    <row r="160" spans="1:14" s="575" customFormat="1" ht="17.25" customHeight="1">
      <c r="B160" s="627" t="s">
        <v>135</v>
      </c>
      <c r="C160" s="627">
        <v>24</v>
      </c>
      <c r="D160" s="711">
        <f t="shared" ref="D160:D166" si="0">C160/67</f>
        <v>0.35820895522388058</v>
      </c>
      <c r="E160" s="576"/>
      <c r="F160" s="576"/>
      <c r="G160" s="644"/>
      <c r="H160" s="644"/>
      <c r="I160" s="644"/>
      <c r="J160" s="2"/>
      <c r="K160" s="250"/>
      <c r="L160" s="250"/>
      <c r="M160" s="250"/>
      <c r="N160" s="250"/>
    </row>
    <row r="161" spans="1:14" s="575" customFormat="1" ht="17.25" customHeight="1">
      <c r="B161" s="627" t="s">
        <v>134</v>
      </c>
      <c r="C161" s="627">
        <v>13</v>
      </c>
      <c r="D161" s="711">
        <f t="shared" si="0"/>
        <v>0.19402985074626866</v>
      </c>
      <c r="E161" s="576"/>
      <c r="F161" s="576"/>
      <c r="G161" s="644"/>
      <c r="H161" s="644"/>
      <c r="I161" s="644"/>
      <c r="J161" s="2"/>
      <c r="K161" s="250"/>
      <c r="L161" s="250"/>
      <c r="M161" s="250"/>
      <c r="N161" s="250"/>
    </row>
    <row r="162" spans="1:14" s="575" customFormat="1" ht="17.25" customHeight="1">
      <c r="B162" s="627" t="s">
        <v>136</v>
      </c>
      <c r="C162" s="627">
        <v>13</v>
      </c>
      <c r="D162" s="711">
        <f t="shared" si="0"/>
        <v>0.19402985074626866</v>
      </c>
      <c r="E162" s="576"/>
      <c r="F162" s="576"/>
      <c r="G162" s="644"/>
      <c r="H162" s="644"/>
      <c r="I162" s="644"/>
      <c r="J162" s="2"/>
      <c r="K162" s="250"/>
      <c r="L162" s="250"/>
      <c r="M162" s="250"/>
      <c r="N162" s="250"/>
    </row>
    <row r="163" spans="1:14" s="575" customFormat="1" ht="17.25" customHeight="1">
      <c r="B163" s="627" t="s">
        <v>137</v>
      </c>
      <c r="C163" s="627">
        <v>8</v>
      </c>
      <c r="D163" s="711">
        <f t="shared" si="0"/>
        <v>0.11940298507462686</v>
      </c>
      <c r="E163" s="576"/>
      <c r="F163" s="576"/>
      <c r="G163" s="644"/>
      <c r="H163" s="644"/>
      <c r="I163" s="644"/>
      <c r="J163" s="2"/>
      <c r="K163" s="250"/>
      <c r="L163" s="250"/>
      <c r="M163" s="250"/>
      <c r="N163" s="250"/>
    </row>
    <row r="164" spans="1:14" s="575" customFormat="1" ht="17.25" customHeight="1">
      <c r="B164" s="627" t="s">
        <v>245</v>
      </c>
      <c r="C164" s="627">
        <v>5</v>
      </c>
      <c r="D164" s="711">
        <f t="shared" si="0"/>
        <v>7.4626865671641784E-2</v>
      </c>
      <c r="E164" s="576"/>
      <c r="F164" s="576"/>
      <c r="G164" s="644"/>
      <c r="H164" s="644"/>
      <c r="I164" s="644"/>
      <c r="J164" s="2"/>
      <c r="K164" s="250"/>
      <c r="L164" s="250"/>
      <c r="M164" s="250"/>
      <c r="N164" s="250"/>
    </row>
    <row r="165" spans="1:14" s="575" customFormat="1" ht="17.25" customHeight="1">
      <c r="B165" s="627" t="s">
        <v>138</v>
      </c>
      <c r="C165" s="627">
        <v>4</v>
      </c>
      <c r="D165" s="711">
        <f t="shared" si="0"/>
        <v>5.9701492537313432E-2</v>
      </c>
      <c r="E165" s="644"/>
      <c r="F165" s="644"/>
      <c r="G165" s="644"/>
      <c r="H165" s="644"/>
      <c r="I165" s="644"/>
      <c r="J165" s="2"/>
      <c r="K165" s="250"/>
      <c r="L165" s="250"/>
      <c r="M165" s="250"/>
      <c r="N165" s="250"/>
    </row>
    <row r="166" spans="1:14" s="575" customFormat="1" ht="17.25" customHeight="1">
      <c r="B166" s="712" t="s">
        <v>236</v>
      </c>
      <c r="C166" s="712">
        <v>67</v>
      </c>
      <c r="D166" s="713">
        <f t="shared" si="0"/>
        <v>1</v>
      </c>
      <c r="E166" s="644"/>
      <c r="F166" s="644"/>
      <c r="G166" s="644"/>
      <c r="H166" s="644"/>
      <c r="I166" s="644"/>
      <c r="J166" s="2"/>
      <c r="K166" s="250"/>
      <c r="L166" s="250"/>
      <c r="M166" s="250"/>
      <c r="N166" s="250"/>
    </row>
    <row r="167" spans="1:14" s="575" customFormat="1" ht="17.25" customHeight="1">
      <c r="B167" s="652"/>
      <c r="C167" s="652"/>
      <c r="D167" s="714"/>
      <c r="E167" s="644"/>
      <c r="F167" s="644"/>
      <c r="G167" s="644"/>
      <c r="H167" s="644"/>
      <c r="I167" s="644"/>
      <c r="J167" s="2"/>
      <c r="K167" s="250"/>
      <c r="L167" s="250"/>
      <c r="M167" s="250"/>
      <c r="N167" s="250"/>
    </row>
    <row r="168" spans="1:14" s="575" customFormat="1" ht="17.25" customHeight="1">
      <c r="A168" s="657" t="s">
        <v>293</v>
      </c>
      <c r="B168" s="712"/>
      <c r="C168" s="712"/>
      <c r="D168" s="713"/>
      <c r="E168" s="644"/>
      <c r="F168" s="644"/>
      <c r="G168" s="644"/>
      <c r="H168" s="644"/>
      <c r="I168" s="644"/>
      <c r="J168" s="2"/>
      <c r="K168" s="250"/>
      <c r="L168" s="250"/>
      <c r="M168" s="250"/>
      <c r="N168" s="250"/>
    </row>
    <row r="169" spans="1:14" s="575" customFormat="1" ht="17.25" customHeight="1">
      <c r="B169" s="710" t="s">
        <v>244</v>
      </c>
      <c r="C169" s="710" t="s">
        <v>292</v>
      </c>
      <c r="D169" s="710" t="s">
        <v>142</v>
      </c>
      <c r="E169" s="644"/>
      <c r="F169" s="644"/>
      <c r="G169" s="644"/>
      <c r="H169" s="644"/>
      <c r="I169" s="644"/>
      <c r="J169" s="2"/>
      <c r="K169" s="250"/>
      <c r="L169" s="250"/>
      <c r="M169" s="250"/>
      <c r="N169" s="250"/>
    </row>
    <row r="170" spans="1:14" s="575" customFormat="1" ht="17.25" customHeight="1">
      <c r="B170" s="627" t="s">
        <v>135</v>
      </c>
      <c r="C170" s="627">
        <v>24</v>
      </c>
      <c r="D170" s="715">
        <f t="shared" ref="D170:D176" si="1">C170/74</f>
        <v>0.32432432432432434</v>
      </c>
      <c r="E170" s="644"/>
      <c r="F170" s="644"/>
      <c r="G170" s="644"/>
      <c r="H170" s="644"/>
      <c r="I170" s="644"/>
      <c r="J170" s="2"/>
      <c r="K170" s="250"/>
      <c r="L170" s="250"/>
      <c r="M170" s="250"/>
      <c r="N170" s="250"/>
    </row>
    <row r="171" spans="1:14" s="575" customFormat="1" ht="17.25" customHeight="1">
      <c r="B171" s="627" t="s">
        <v>134</v>
      </c>
      <c r="C171" s="627">
        <v>20</v>
      </c>
      <c r="D171" s="715">
        <f t="shared" si="1"/>
        <v>0.27027027027027029</v>
      </c>
      <c r="E171" s="644"/>
      <c r="F171" s="644"/>
      <c r="G171" s="644"/>
      <c r="H171" s="644"/>
      <c r="I171" s="644"/>
      <c r="J171" s="2"/>
      <c r="K171" s="250"/>
      <c r="L171" s="250"/>
      <c r="M171" s="250"/>
      <c r="N171" s="250"/>
    </row>
    <row r="172" spans="1:14" s="575" customFormat="1" ht="17.25" customHeight="1">
      <c r="B172" s="627" t="s">
        <v>136</v>
      </c>
      <c r="C172" s="627">
        <v>11</v>
      </c>
      <c r="D172" s="715">
        <f t="shared" si="1"/>
        <v>0.14864864864864866</v>
      </c>
      <c r="E172" s="644"/>
      <c r="F172" s="644"/>
      <c r="G172" s="644"/>
      <c r="H172" s="644"/>
      <c r="I172" s="644"/>
      <c r="J172" s="2"/>
      <c r="K172" s="250"/>
      <c r="L172" s="250"/>
      <c r="M172" s="250"/>
      <c r="N172" s="250"/>
    </row>
    <row r="173" spans="1:14" s="575" customFormat="1" ht="17.25" customHeight="1">
      <c r="B173" s="627" t="s">
        <v>138</v>
      </c>
      <c r="C173" s="627">
        <v>9</v>
      </c>
      <c r="D173" s="715">
        <f t="shared" si="1"/>
        <v>0.12162162162162163</v>
      </c>
      <c r="E173" s="644"/>
      <c r="F173" s="644"/>
      <c r="G173" s="644"/>
      <c r="H173" s="644"/>
      <c r="I173" s="644"/>
      <c r="J173" s="2"/>
      <c r="K173" s="250"/>
      <c r="L173" s="250"/>
      <c r="M173" s="250"/>
      <c r="N173" s="250"/>
    </row>
    <row r="174" spans="1:14" s="575" customFormat="1" ht="17.25" customHeight="1">
      <c r="B174" s="627" t="s">
        <v>245</v>
      </c>
      <c r="C174" s="627">
        <v>6</v>
      </c>
      <c r="D174" s="715">
        <f t="shared" si="1"/>
        <v>8.1081081081081086E-2</v>
      </c>
      <c r="E174" s="644"/>
      <c r="F174" s="644"/>
      <c r="G174" s="644"/>
      <c r="H174" s="644"/>
      <c r="I174" s="644"/>
      <c r="J174" s="2"/>
      <c r="K174" s="250"/>
      <c r="L174" s="250"/>
      <c r="M174" s="250"/>
      <c r="N174" s="250"/>
    </row>
    <row r="175" spans="1:14" s="575" customFormat="1" ht="17.25" customHeight="1">
      <c r="B175" s="627" t="s">
        <v>137</v>
      </c>
      <c r="C175" s="627">
        <v>4</v>
      </c>
      <c r="D175" s="715">
        <f t="shared" si="1"/>
        <v>5.4054054054054057E-2</v>
      </c>
      <c r="E175" s="644"/>
      <c r="F175" s="644"/>
      <c r="G175" s="644"/>
      <c r="H175" s="644"/>
      <c r="I175" s="644"/>
      <c r="J175" s="2"/>
      <c r="K175" s="250"/>
      <c r="L175" s="250"/>
      <c r="M175" s="250"/>
      <c r="N175" s="250"/>
    </row>
    <row r="176" spans="1:14" s="575" customFormat="1" ht="17.25" customHeight="1">
      <c r="B176" s="476" t="s">
        <v>236</v>
      </c>
      <c r="C176">
        <v>74</v>
      </c>
      <c r="D176" s="677">
        <f t="shared" si="1"/>
        <v>1</v>
      </c>
      <c r="E176" s="644"/>
      <c r="F176" s="644"/>
      <c r="G176" s="644"/>
      <c r="H176" s="644"/>
      <c r="I176" s="644"/>
      <c r="J176" s="2"/>
      <c r="K176" s="250"/>
      <c r="L176" s="250"/>
      <c r="M176" s="250"/>
      <c r="N176" s="250"/>
    </row>
    <row r="177" spans="1:14" s="575" customFormat="1" ht="17.25" customHeight="1">
      <c r="B177" s="652"/>
      <c r="C177" s="652"/>
      <c r="D177" s="714"/>
      <c r="E177" s="644"/>
      <c r="F177" s="644"/>
      <c r="G177" s="644"/>
      <c r="H177" s="644"/>
      <c r="I177" s="644"/>
      <c r="J177" s="2"/>
      <c r="K177" s="250"/>
      <c r="L177" s="250"/>
      <c r="M177" s="250"/>
      <c r="N177" s="250"/>
    </row>
    <row r="178" spans="1:14" s="575" customFormat="1" ht="17.25" customHeight="1">
      <c r="B178" s="652"/>
      <c r="C178" s="652"/>
      <c r="D178" s="714"/>
      <c r="E178" s="644"/>
      <c r="F178" s="644"/>
      <c r="G178" s="644"/>
      <c r="H178" s="644"/>
      <c r="I178" s="644"/>
      <c r="J178" s="2"/>
      <c r="K178" s="250"/>
      <c r="L178" s="250"/>
      <c r="M178" s="250"/>
      <c r="N178" s="250"/>
    </row>
    <row r="179" spans="1:14" s="575" customFormat="1" ht="17.25" customHeight="1">
      <c r="A179" s="657" t="s">
        <v>294</v>
      </c>
      <c r="B179" s="712"/>
      <c r="C179" s="712"/>
      <c r="D179" s="713"/>
      <c r="E179" s="644"/>
      <c r="F179" s="644"/>
      <c r="G179" s="644"/>
      <c r="H179" s="644"/>
      <c r="I179" s="644"/>
      <c r="J179" s="2"/>
      <c r="K179" s="250"/>
      <c r="L179" s="250"/>
      <c r="M179" s="250"/>
      <c r="N179" s="250"/>
    </row>
    <row r="180" spans="1:14" s="575" customFormat="1" ht="17.25" customHeight="1">
      <c r="A180" s="657"/>
      <c r="B180" s="710" t="s">
        <v>244</v>
      </c>
      <c r="C180" s="710" t="s">
        <v>292</v>
      </c>
      <c r="D180" s="710" t="s">
        <v>142</v>
      </c>
      <c r="E180" s="644"/>
      <c r="F180" s="644"/>
      <c r="G180" s="644"/>
      <c r="H180" s="644"/>
      <c r="I180" s="644"/>
      <c r="J180" s="2"/>
      <c r="K180" s="250"/>
      <c r="L180" s="250"/>
      <c r="M180" s="250"/>
      <c r="N180" s="250"/>
    </row>
    <row r="181" spans="1:14" s="575" customFormat="1" ht="17.25" customHeight="1">
      <c r="A181" s="657"/>
      <c r="B181" s="627" t="s">
        <v>135</v>
      </c>
      <c r="C181" s="627">
        <v>60</v>
      </c>
      <c r="D181" s="715">
        <f t="shared" ref="D181:D187" si="2">C181/177</f>
        <v>0.33898305084745761</v>
      </c>
      <c r="E181" s="644"/>
      <c r="F181" s="644"/>
      <c r="G181" s="644"/>
      <c r="H181" s="644"/>
      <c r="I181" s="644"/>
      <c r="J181" s="2"/>
      <c r="K181" s="250"/>
      <c r="L181" s="250"/>
      <c r="M181" s="250"/>
      <c r="N181" s="250"/>
    </row>
    <row r="182" spans="1:14" s="575" customFormat="1" ht="17.25" customHeight="1">
      <c r="A182" s="657"/>
      <c r="B182" s="627" t="s">
        <v>136</v>
      </c>
      <c r="C182" s="627">
        <v>46</v>
      </c>
      <c r="D182" s="715">
        <f t="shared" si="2"/>
        <v>0.25988700564971751</v>
      </c>
      <c r="E182" s="644"/>
      <c r="F182" s="644"/>
      <c r="G182" s="644"/>
      <c r="H182" s="644"/>
      <c r="I182" s="644"/>
      <c r="J182" s="2"/>
      <c r="K182" s="250"/>
      <c r="L182" s="250"/>
      <c r="M182" s="250"/>
      <c r="N182" s="250"/>
    </row>
    <row r="183" spans="1:14" s="575" customFormat="1" ht="17.25" customHeight="1">
      <c r="A183" s="657"/>
      <c r="B183" s="627" t="s">
        <v>137</v>
      </c>
      <c r="C183" s="627">
        <v>41</v>
      </c>
      <c r="D183" s="715">
        <f t="shared" si="2"/>
        <v>0.23163841807909605</v>
      </c>
      <c r="E183" s="644"/>
      <c r="F183" s="644"/>
      <c r="G183" s="644"/>
      <c r="H183" s="644"/>
      <c r="I183" s="644"/>
      <c r="J183" s="2"/>
      <c r="K183" s="250"/>
      <c r="L183" s="250"/>
      <c r="M183" s="250"/>
      <c r="N183" s="250"/>
    </row>
    <row r="184" spans="1:14" s="575" customFormat="1" ht="17.25" customHeight="1">
      <c r="B184" s="627" t="s">
        <v>134</v>
      </c>
      <c r="C184" s="627">
        <v>17</v>
      </c>
      <c r="D184" s="715">
        <f t="shared" si="2"/>
        <v>9.6045197740112997E-2</v>
      </c>
      <c r="E184" s="644"/>
      <c r="F184" s="644"/>
      <c r="G184" s="644"/>
      <c r="H184" s="644"/>
      <c r="I184" s="644"/>
      <c r="J184" s="2"/>
      <c r="K184" s="250"/>
      <c r="L184" s="250"/>
      <c r="M184" s="250"/>
      <c r="N184" s="250"/>
    </row>
    <row r="185" spans="1:14" s="575" customFormat="1" ht="17.25" customHeight="1">
      <c r="B185" s="627" t="s">
        <v>138</v>
      </c>
      <c r="C185" s="627">
        <v>11</v>
      </c>
      <c r="D185" s="715">
        <f t="shared" si="2"/>
        <v>6.2146892655367235E-2</v>
      </c>
      <c r="E185" s="644"/>
      <c r="F185" s="644"/>
      <c r="G185" s="644"/>
      <c r="H185" s="644"/>
      <c r="I185" s="644"/>
      <c r="J185" s="2"/>
      <c r="K185" s="250"/>
      <c r="L185" s="250"/>
      <c r="M185" s="250"/>
      <c r="N185" s="250"/>
    </row>
    <row r="186" spans="1:14" s="575" customFormat="1" ht="17.25" customHeight="1">
      <c r="B186" s="627" t="s">
        <v>245</v>
      </c>
      <c r="C186" s="627">
        <v>2</v>
      </c>
      <c r="D186" s="715">
        <f t="shared" si="2"/>
        <v>1.1299435028248588E-2</v>
      </c>
      <c r="E186" s="644"/>
      <c r="F186" s="644"/>
      <c r="G186" s="644"/>
      <c r="H186" s="644"/>
      <c r="I186" s="644"/>
      <c r="J186" s="2"/>
      <c r="K186" s="250"/>
      <c r="L186" s="250"/>
      <c r="M186" s="250"/>
      <c r="N186" s="250"/>
    </row>
    <row r="187" spans="1:14" s="575" customFormat="1" ht="17.25" customHeight="1">
      <c r="A187" s="576"/>
      <c r="B187" s="652" t="s">
        <v>236</v>
      </c>
      <c r="C187" s="652">
        <v>177</v>
      </c>
      <c r="D187" s="716">
        <f t="shared" si="2"/>
        <v>1</v>
      </c>
      <c r="E187" s="644"/>
      <c r="F187" s="644"/>
      <c r="G187" s="644"/>
      <c r="H187" s="644"/>
      <c r="I187" s="644"/>
      <c r="J187" s="2"/>
      <c r="K187" s="250"/>
      <c r="L187" s="250"/>
      <c r="M187" s="250"/>
      <c r="N187" s="250"/>
    </row>
    <row r="188" spans="1:14" s="575" customFormat="1" ht="17.25" customHeight="1">
      <c r="A188" s="576"/>
      <c r="B188" s="712"/>
      <c r="C188" s="712"/>
      <c r="D188" s="717"/>
      <c r="E188" s="644"/>
      <c r="F188" s="644"/>
      <c r="G188" s="644"/>
      <c r="H188" s="644"/>
      <c r="I188" s="644"/>
      <c r="J188" s="2"/>
      <c r="K188" s="250"/>
      <c r="L188" s="250"/>
      <c r="M188" s="250"/>
      <c r="N188" s="250"/>
    </row>
    <row r="189" spans="1:14" s="576" customFormat="1" ht="27.75" customHeight="1">
      <c r="A189" s="653" t="s">
        <v>295</v>
      </c>
      <c r="G189" s="644"/>
      <c r="H189" s="644"/>
    </row>
    <row r="190" spans="1:14" ht="19.5" customHeight="1">
      <c r="A190" s="253" t="s">
        <v>296</v>
      </c>
      <c r="G190" s="576"/>
      <c r="H190" s="576"/>
    </row>
    <row r="191" spans="1:14" ht="261" customHeight="1">
      <c r="A191" s="650"/>
    </row>
    <row r="192" spans="1:14" s="575" customFormat="1" ht="20.25" customHeight="1">
      <c r="A192" s="250"/>
      <c r="B192" s="250"/>
      <c r="C192" s="250"/>
      <c r="D192" s="250"/>
      <c r="E192" s="250"/>
      <c r="F192" s="250" t="s">
        <v>297</v>
      </c>
      <c r="G192" s="250"/>
      <c r="H192" s="250"/>
      <c r="I192" s="2"/>
      <c r="J192" s="2"/>
      <c r="K192" s="250"/>
      <c r="L192" s="250"/>
      <c r="M192" s="250"/>
      <c r="N192" s="250"/>
    </row>
    <row r="193" spans="1:14" s="575" customFormat="1">
      <c r="A193" s="250"/>
      <c r="B193" s="250"/>
      <c r="C193" s="250"/>
      <c r="D193" s="250"/>
      <c r="E193" s="250"/>
      <c r="F193" s="250"/>
      <c r="G193" s="2"/>
      <c r="H193" s="2"/>
      <c r="I193" s="2"/>
      <c r="J193" s="2"/>
      <c r="K193" s="250"/>
      <c r="L193" s="250"/>
      <c r="M193" s="250"/>
      <c r="N193" s="250"/>
    </row>
    <row r="194" spans="1:14" ht="15.75">
      <c r="A194" s="253" t="s">
        <v>298</v>
      </c>
      <c r="G194" s="2"/>
      <c r="H194" s="2"/>
    </row>
    <row r="195" spans="1:14">
      <c r="A195" s="17" t="s">
        <v>9</v>
      </c>
      <c r="B195" s="1" t="s">
        <v>299</v>
      </c>
      <c r="C195" s="1"/>
      <c r="D195" s="1"/>
      <c r="E195" s="1"/>
      <c r="F195" s="1"/>
    </row>
    <row r="196" spans="1:14" ht="15" customHeight="1">
      <c r="A196" s="17" t="s">
        <v>10</v>
      </c>
      <c r="B196" s="1" t="s">
        <v>300</v>
      </c>
      <c r="C196" s="1"/>
      <c r="D196" s="1"/>
      <c r="E196" s="1"/>
      <c r="F196" s="1"/>
      <c r="G196" s="1"/>
    </row>
    <row r="197" spans="1:14" ht="15" customHeight="1">
      <c r="A197" s="17" t="s">
        <v>11</v>
      </c>
      <c r="B197" s="1" t="s">
        <v>301</v>
      </c>
      <c r="C197" s="1"/>
      <c r="D197" s="1"/>
      <c r="E197" s="1"/>
      <c r="F197" s="1"/>
      <c r="G197" s="1"/>
    </row>
    <row r="198" spans="1:14">
      <c r="A198" s="655" t="s">
        <v>302</v>
      </c>
      <c r="B198" s="718"/>
      <c r="C198" s="718"/>
      <c r="D198" s="718"/>
      <c r="E198" s="718"/>
      <c r="F198" s="718"/>
      <c r="G198" s="1"/>
    </row>
    <row r="199" spans="1:14">
      <c r="A199" s="655" t="s">
        <v>303</v>
      </c>
      <c r="B199" s="718"/>
      <c r="C199" s="718"/>
      <c r="D199" s="718"/>
      <c r="E199" s="718"/>
      <c r="F199" s="718"/>
      <c r="G199" s="718"/>
    </row>
    <row r="200" spans="1:14">
      <c r="A200" s="655" t="s">
        <v>304</v>
      </c>
      <c r="B200" s="718"/>
      <c r="C200" s="718"/>
      <c r="D200" s="718"/>
      <c r="E200" s="718"/>
      <c r="F200" s="718"/>
      <c r="G200" s="718"/>
    </row>
    <row r="201" spans="1:14" ht="10.5" customHeight="1">
      <c r="A201" s="639"/>
      <c r="G201" s="718"/>
    </row>
    <row r="202" spans="1:14" s="575" customFormat="1" ht="15.75">
      <c r="A202" s="253" t="s">
        <v>305</v>
      </c>
      <c r="G202" s="250"/>
    </row>
    <row r="203" spans="1:14" ht="15" customHeight="1">
      <c r="A203" s="17" t="s">
        <v>8</v>
      </c>
      <c r="B203" s="705" t="s">
        <v>306</v>
      </c>
      <c r="C203" s="705"/>
      <c r="D203" s="705"/>
      <c r="E203" s="705"/>
      <c r="F203" s="705"/>
      <c r="G203" s="575"/>
    </row>
    <row r="204" spans="1:14">
      <c r="A204" s="655" t="s">
        <v>307</v>
      </c>
      <c r="B204" s="705"/>
      <c r="C204" s="705"/>
      <c r="D204" s="705"/>
      <c r="E204" s="705"/>
      <c r="F204" s="705"/>
      <c r="G204" s="705"/>
    </row>
    <row r="205" spans="1:14">
      <c r="A205" s="655" t="s">
        <v>308</v>
      </c>
      <c r="B205" s="718"/>
      <c r="C205" s="718"/>
      <c r="D205" s="718"/>
      <c r="E205" s="718"/>
      <c r="F205" s="718"/>
      <c r="G205" s="705"/>
    </row>
    <row r="206" spans="1:14" s="575" customFormat="1">
      <c r="A206" s="575" t="s">
        <v>309</v>
      </c>
      <c r="B206" s="250"/>
      <c r="C206" s="250"/>
      <c r="D206" s="250"/>
      <c r="E206" s="250"/>
      <c r="F206" s="250"/>
      <c r="G206" s="718"/>
      <c r="I206" s="2"/>
      <c r="J206" s="2"/>
      <c r="K206" s="250"/>
      <c r="L206" s="250"/>
      <c r="M206" s="250"/>
      <c r="N206" s="250"/>
    </row>
    <row r="207" spans="1:14" s="575" customFormat="1" ht="17.25" customHeight="1">
      <c r="A207" s="659"/>
      <c r="B207" s="681"/>
      <c r="C207" s="644"/>
      <c r="D207" s="644"/>
      <c r="E207" s="644"/>
      <c r="F207" s="644"/>
      <c r="G207" s="2"/>
      <c r="H207" s="2"/>
      <c r="I207" s="644"/>
      <c r="J207" s="2"/>
      <c r="K207" s="250"/>
      <c r="L207" s="250"/>
      <c r="M207" s="250"/>
      <c r="N207" s="250"/>
    </row>
    <row r="208" spans="1:14" ht="23.25">
      <c r="A208" s="719" t="s">
        <v>310</v>
      </c>
      <c r="G208" s="644"/>
      <c r="H208" s="644"/>
    </row>
    <row r="209" spans="1:8" ht="18.75">
      <c r="A209" s="249" t="s">
        <v>311</v>
      </c>
      <c r="G209" s="644"/>
      <c r="H209" s="644"/>
    </row>
    <row r="210" spans="1:8" ht="15.75">
      <c r="A210" s="639" t="s">
        <v>312</v>
      </c>
    </row>
    <row r="211" spans="1:8" ht="15.75">
      <c r="A211" s="639" t="s">
        <v>313</v>
      </c>
    </row>
    <row r="212" spans="1:8" ht="15.75">
      <c r="A212" s="639" t="s">
        <v>314</v>
      </c>
    </row>
    <row r="213" spans="1:8">
      <c r="A213" s="18" t="s">
        <v>315</v>
      </c>
    </row>
    <row r="214" spans="1:8">
      <c r="A214" s="18" t="s">
        <v>257</v>
      </c>
    </row>
    <row r="215" spans="1:8" ht="15.75">
      <c r="A215" s="253" t="s">
        <v>316</v>
      </c>
    </row>
    <row r="216" spans="1:8" ht="15" customHeight="1">
      <c r="A216" s="17" t="s">
        <v>317</v>
      </c>
      <c r="B216" s="720"/>
      <c r="C216" s="704"/>
      <c r="D216" s="704"/>
      <c r="E216" s="704"/>
      <c r="F216" s="704"/>
      <c r="G216" s="704"/>
    </row>
    <row r="217" spans="1:8" ht="15" customHeight="1">
      <c r="A217" s="17" t="s">
        <v>318</v>
      </c>
      <c r="B217" s="704"/>
      <c r="C217" s="704"/>
      <c r="D217" s="704"/>
      <c r="E217" s="704"/>
      <c r="F217" s="704"/>
      <c r="G217" s="704"/>
    </row>
    <row r="218" spans="1:8" ht="15" customHeight="1">
      <c r="A218" s="17" t="s">
        <v>319</v>
      </c>
      <c r="B218" s="704"/>
      <c r="C218" s="704"/>
      <c r="D218" s="704"/>
      <c r="E218" s="704"/>
      <c r="F218" s="704"/>
      <c r="G218" s="704"/>
    </row>
    <row r="219" spans="1:8" ht="15" customHeight="1">
      <c r="A219" s="17" t="s">
        <v>320</v>
      </c>
      <c r="B219" s="704"/>
      <c r="C219" s="704"/>
      <c r="D219" s="704"/>
      <c r="E219" s="704"/>
      <c r="F219" s="704"/>
      <c r="G219" s="704"/>
    </row>
    <row r="220" spans="1:8">
      <c r="A220" s="17" t="s">
        <v>321</v>
      </c>
      <c r="B220" s="704"/>
      <c r="C220" s="704"/>
      <c r="D220" s="704"/>
      <c r="E220" s="704"/>
      <c r="F220" s="704"/>
      <c r="G220" s="704"/>
    </row>
    <row r="221" spans="1:8" ht="10.5" customHeight="1">
      <c r="A221" s="639"/>
    </row>
    <row r="222" spans="1:8" s="575" customFormat="1" ht="15.75">
      <c r="A222" s="253" t="s">
        <v>322</v>
      </c>
    </row>
    <row r="223" spans="1:8">
      <c r="A223" s="17" t="s">
        <v>323</v>
      </c>
      <c r="B223" s="705"/>
      <c r="C223" s="705"/>
      <c r="D223" s="705"/>
      <c r="E223" s="705"/>
      <c r="F223" s="705"/>
      <c r="G223" s="705"/>
    </row>
    <row r="224" spans="1:8">
      <c r="A224" s="17" t="s">
        <v>324</v>
      </c>
      <c r="B224" s="704"/>
      <c r="C224" s="704"/>
      <c r="D224" s="704"/>
      <c r="E224" s="704"/>
      <c r="F224" s="704"/>
      <c r="G224" s="704"/>
    </row>
    <row r="225" spans="1:7">
      <c r="A225" s="17"/>
      <c r="B225" s="704"/>
      <c r="C225" s="704"/>
      <c r="D225" s="704"/>
      <c r="E225" s="704"/>
      <c r="F225" s="704"/>
      <c r="G225" s="704"/>
    </row>
    <row r="226" spans="1:7" ht="18.75">
      <c r="A226" s="249" t="s">
        <v>325</v>
      </c>
    </row>
    <row r="227" spans="1:7">
      <c r="A227" s="575" t="s">
        <v>326</v>
      </c>
    </row>
    <row r="228" spans="1:7">
      <c r="A228" s="575" t="s">
        <v>219</v>
      </c>
    </row>
    <row r="229" spans="1:7">
      <c r="A229" s="575" t="s">
        <v>327</v>
      </c>
    </row>
    <row r="230" spans="1:7">
      <c r="A230" s="658" t="s">
        <v>328</v>
      </c>
    </row>
    <row r="231" spans="1:7" ht="15.75">
      <c r="A231" s="253" t="s">
        <v>329</v>
      </c>
    </row>
    <row r="232" spans="1:7" ht="15.75">
      <c r="A232" s="253"/>
    </row>
    <row r="233" spans="1:7" ht="18.75">
      <c r="A233" s="249" t="s">
        <v>330</v>
      </c>
    </row>
    <row r="234" spans="1:7">
      <c r="A234" s="576" t="s">
        <v>331</v>
      </c>
    </row>
    <row r="235" spans="1:7">
      <c r="A235" s="576" t="s">
        <v>332</v>
      </c>
    </row>
    <row r="236" spans="1:7">
      <c r="A236" s="576" t="s">
        <v>333</v>
      </c>
    </row>
    <row r="237" spans="1:7">
      <c r="A237" s="655" t="s">
        <v>334</v>
      </c>
    </row>
    <row r="238" spans="1:7">
      <c r="A238" s="250" t="s">
        <v>287</v>
      </c>
    </row>
    <row r="239" spans="1:7">
      <c r="A239" s="250" t="s">
        <v>288</v>
      </c>
    </row>
    <row r="240" spans="1:7">
      <c r="A240" s="641" t="s">
        <v>289</v>
      </c>
    </row>
    <row r="241" spans="1:2" ht="15.75">
      <c r="A241" s="253" t="s">
        <v>335</v>
      </c>
    </row>
    <row r="242" spans="1:2">
      <c r="A242" s="17" t="s">
        <v>336</v>
      </c>
      <c r="B242" s="1"/>
    </row>
    <row r="243" spans="1:2">
      <c r="A243" s="17" t="s">
        <v>337</v>
      </c>
      <c r="B243" s="1"/>
    </row>
    <row r="244" spans="1:2">
      <c r="A244" s="17" t="s">
        <v>338</v>
      </c>
      <c r="B244" s="1"/>
    </row>
    <row r="245" spans="1:2" ht="15.75">
      <c r="A245" s="253" t="s">
        <v>339</v>
      </c>
    </row>
    <row r="246" spans="1:2">
      <c r="A246" s="17" t="s">
        <v>340</v>
      </c>
    </row>
  </sheetData>
  <mergeCells count="10">
    <mergeCell ref="A103:G103"/>
    <mergeCell ref="A104:G104"/>
    <mergeCell ref="B149:F149"/>
    <mergeCell ref="B150:F150"/>
    <mergeCell ref="A91:G91"/>
    <mergeCell ref="A92:G92"/>
    <mergeCell ref="A95:G95"/>
    <mergeCell ref="A96:G96"/>
    <mergeCell ref="A99:G99"/>
    <mergeCell ref="A100:G10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tabColor theme="9"/>
  </sheetPr>
  <dimension ref="A1:N140"/>
  <sheetViews>
    <sheetView zoomScale="110" zoomScaleNormal="110" workbookViewId="0">
      <selection activeCell="F10" sqref="F10"/>
    </sheetView>
  </sheetViews>
  <sheetFormatPr defaultRowHeight="15"/>
  <cols>
    <col min="1" max="1" width="4.28515625" style="2" customWidth="1"/>
    <col min="2" max="2" width="20.42578125" style="2" customWidth="1"/>
    <col min="3" max="3" width="16.140625" style="2" customWidth="1"/>
    <col min="4" max="5" width="13.7109375" style="2" customWidth="1"/>
    <col min="6" max="6" width="15.85546875" style="2" customWidth="1"/>
    <col min="7" max="9" width="17.85546875" style="2" customWidth="1"/>
    <col min="10" max="11" width="13.7109375" style="2" customWidth="1"/>
    <col min="12" max="12" width="10.5703125" style="2" customWidth="1"/>
    <col min="13" max="16384" width="9.140625" style="2"/>
  </cols>
  <sheetData>
    <row r="1" spans="1:12" s="18" customFormat="1" ht="26.25">
      <c r="A1" s="661" t="s">
        <v>341</v>
      </c>
      <c r="I1" s="19"/>
      <c r="J1" s="19"/>
      <c r="K1" s="19"/>
      <c r="L1" s="19"/>
    </row>
    <row r="2" spans="1:12" s="250" customFormat="1"/>
    <row r="3" spans="1:12" s="250" customFormat="1" ht="21">
      <c r="A3" s="637" t="s">
        <v>348</v>
      </c>
    </row>
    <row r="4" spans="1:12" s="250" customFormat="1" ht="21.75" customHeight="1">
      <c r="A4" s="253" t="s">
        <v>192</v>
      </c>
      <c r="B4" s="575"/>
    </row>
    <row r="5" spans="1:12" s="575" customFormat="1" ht="17.25" customHeight="1">
      <c r="A5" s="575" t="s">
        <v>193</v>
      </c>
      <c r="B5" s="662"/>
    </row>
    <row r="6" spans="1:12" s="575" customFormat="1" ht="17.25" customHeight="1">
      <c r="A6" s="575" t="s">
        <v>342</v>
      </c>
      <c r="B6" s="662"/>
    </row>
    <row r="7" spans="1:12" s="575" customFormat="1" ht="17.25" customHeight="1">
      <c r="A7" s="575" t="s">
        <v>194</v>
      </c>
      <c r="B7" s="662"/>
    </row>
    <row r="8" spans="1:12" s="250" customFormat="1" ht="12.75" customHeight="1">
      <c r="B8" s="662"/>
    </row>
    <row r="9" spans="1:12" s="250" customFormat="1" ht="20.25" customHeight="1">
      <c r="A9" s="575" t="s">
        <v>343</v>
      </c>
      <c r="B9" s="662"/>
    </row>
    <row r="10" spans="1:12" s="250" customFormat="1" ht="20.25" customHeight="1">
      <c r="A10" s="575" t="s">
        <v>195</v>
      </c>
      <c r="B10" s="662"/>
    </row>
    <row r="11" spans="1:12" s="576" customFormat="1" ht="20.25" customHeight="1">
      <c r="A11" s="649" t="s">
        <v>196</v>
      </c>
      <c r="B11" s="663"/>
      <c r="C11" s="649" t="s">
        <v>197</v>
      </c>
    </row>
    <row r="12" spans="1:12" s="576" customFormat="1" ht="20.25" customHeight="1">
      <c r="A12" s="649" t="s">
        <v>198</v>
      </c>
      <c r="B12" s="663"/>
      <c r="C12" s="649" t="s">
        <v>199</v>
      </c>
    </row>
    <row r="13" spans="1:12" s="576" customFormat="1" ht="20.25" customHeight="1">
      <c r="A13" s="649" t="s">
        <v>200</v>
      </c>
      <c r="B13" s="663"/>
      <c r="C13" s="649" t="s">
        <v>201</v>
      </c>
    </row>
    <row r="14" spans="1:12" s="576" customFormat="1" ht="20.25" customHeight="1">
      <c r="B14" s="663"/>
      <c r="C14" s="649" t="s">
        <v>202</v>
      </c>
    </row>
    <row r="15" spans="1:12" s="250" customFormat="1" ht="20.25" customHeight="1">
      <c r="A15" s="648"/>
      <c r="B15" s="662"/>
      <c r="C15" s="648" t="s">
        <v>203</v>
      </c>
    </row>
    <row r="16" spans="1:12" s="250" customFormat="1" ht="20.25" customHeight="1">
      <c r="A16" s="648" t="s">
        <v>204</v>
      </c>
      <c r="B16" s="662"/>
      <c r="C16" s="648" t="s">
        <v>205</v>
      </c>
    </row>
    <row r="17" spans="1:3" s="250" customFormat="1" ht="20.25" customHeight="1">
      <c r="A17" s="648"/>
      <c r="B17" s="662"/>
      <c r="C17" s="648" t="s">
        <v>206</v>
      </c>
    </row>
    <row r="18" spans="1:3" s="250" customFormat="1" ht="20.25" customHeight="1">
      <c r="A18" s="648" t="s">
        <v>207</v>
      </c>
      <c r="B18" s="662"/>
      <c r="C18" s="648" t="s">
        <v>208</v>
      </c>
    </row>
    <row r="19" spans="1:3" s="250" customFormat="1" ht="29.25" customHeight="1">
      <c r="A19" s="575" t="s">
        <v>209</v>
      </c>
      <c r="B19" s="662"/>
    </row>
    <row r="20" spans="1:3" s="250" customFormat="1" ht="18" customHeight="1">
      <c r="A20" s="250" t="s">
        <v>210</v>
      </c>
    </row>
    <row r="21" spans="1:3" s="250" customFormat="1" ht="18" customHeight="1">
      <c r="A21" s="250" t="s">
        <v>211</v>
      </c>
    </row>
    <row r="22" spans="1:3" s="250" customFormat="1" ht="18" customHeight="1">
      <c r="A22" s="250" t="s">
        <v>212</v>
      </c>
    </row>
    <row r="23" spans="1:3" s="250" customFormat="1" ht="18" customHeight="1">
      <c r="A23" s="250" t="s">
        <v>213</v>
      </c>
    </row>
    <row r="24" spans="1:3" s="250" customFormat="1" ht="18" customHeight="1">
      <c r="A24" s="250" t="s">
        <v>214</v>
      </c>
    </row>
    <row r="25" spans="1:3" s="250" customFormat="1" ht="18" customHeight="1">
      <c r="A25" s="250" t="s">
        <v>388</v>
      </c>
    </row>
    <row r="26" spans="1:3" s="250" customFormat="1" ht="18" customHeight="1">
      <c r="A26" s="250" t="s">
        <v>215</v>
      </c>
    </row>
    <row r="27" spans="1:3" s="642" customFormat="1" ht="11.25" customHeight="1"/>
    <row r="28" spans="1:3" s="250" customFormat="1" ht="18" customHeight="1">
      <c r="A28" s="253" t="s">
        <v>344</v>
      </c>
      <c r="B28" s="575"/>
    </row>
    <row r="29" spans="1:3" s="250" customFormat="1" ht="21.75" customHeight="1">
      <c r="A29" s="575" t="s">
        <v>216</v>
      </c>
    </row>
    <row r="30" spans="1:3" s="250" customFormat="1" ht="17.25" customHeight="1">
      <c r="A30" s="250" t="s">
        <v>345</v>
      </c>
    </row>
    <row r="31" spans="1:3" s="250" customFormat="1" ht="17.25" customHeight="1">
      <c r="A31" s="250" t="s">
        <v>217</v>
      </c>
    </row>
    <row r="32" spans="1:3" s="250" customFormat="1" ht="17.25" customHeight="1">
      <c r="A32" s="250" t="s">
        <v>218</v>
      </c>
    </row>
    <row r="33" spans="1:2" s="250" customFormat="1" ht="17.25" customHeight="1">
      <c r="A33" s="250" t="s">
        <v>219</v>
      </c>
    </row>
    <row r="34" spans="1:2" s="638" customFormat="1" ht="2.25" customHeight="1">
      <c r="A34" s="249"/>
      <c r="B34" s="249"/>
    </row>
    <row r="35" spans="1:2" s="250" customFormat="1" ht="18" customHeight="1">
      <c r="A35" s="575" t="s">
        <v>220</v>
      </c>
      <c r="B35" s="575"/>
    </row>
    <row r="36" spans="1:2" s="250" customFormat="1" ht="16.5" customHeight="1">
      <c r="A36" s="575" t="s">
        <v>221</v>
      </c>
      <c r="B36" s="575"/>
    </row>
    <row r="37" spans="1:2" s="250" customFormat="1" ht="16.5" customHeight="1">
      <c r="A37" s="575" t="s">
        <v>222</v>
      </c>
      <c r="B37" s="575"/>
    </row>
    <row r="38" spans="1:2" s="638" customFormat="1" ht="16.5" customHeight="1">
      <c r="A38" s="575" t="s">
        <v>223</v>
      </c>
      <c r="B38" s="249"/>
    </row>
    <row r="39" spans="1:2" s="638" customFormat="1" ht="16.5" customHeight="1">
      <c r="A39" s="575" t="s">
        <v>346</v>
      </c>
      <c r="B39" s="249"/>
    </row>
    <row r="40" spans="1:2" s="638" customFormat="1" ht="16.5" customHeight="1">
      <c r="A40" s="575"/>
      <c r="B40" s="249"/>
    </row>
    <row r="41" spans="1:2" s="638" customFormat="1" ht="16.5" customHeight="1">
      <c r="A41" s="575" t="s">
        <v>224</v>
      </c>
      <c r="B41" s="249"/>
    </row>
    <row r="42" spans="1:2" s="666" customFormat="1" ht="16.5" customHeight="1">
      <c r="A42" s="664" t="s">
        <v>225</v>
      </c>
      <c r="B42" s="665"/>
    </row>
    <row r="43" spans="1:2" s="668" customFormat="1">
      <c r="A43" s="667" t="s">
        <v>226</v>
      </c>
    </row>
    <row r="44" spans="1:2" s="669" customFormat="1" ht="18" customHeight="1">
      <c r="A44" s="664" t="s">
        <v>227</v>
      </c>
    </row>
    <row r="45" spans="1:2" s="671" customFormat="1">
      <c r="A45" s="670" t="s">
        <v>228</v>
      </c>
    </row>
    <row r="46" spans="1:2" s="638" customFormat="1" ht="16.5" customHeight="1">
      <c r="A46" s="249"/>
      <c r="B46" s="249"/>
    </row>
    <row r="47" spans="1:2" s="250" customFormat="1" ht="21.75" customHeight="1">
      <c r="A47" s="637" t="s">
        <v>349</v>
      </c>
    </row>
    <row r="48" spans="1:2" s="646" customFormat="1" ht="21.75" customHeight="1">
      <c r="A48" s="645" t="s">
        <v>389</v>
      </c>
    </row>
    <row r="49" spans="1:14" s="646" customFormat="1" ht="21.75" customHeight="1">
      <c r="A49" s="645" t="s">
        <v>350</v>
      </c>
    </row>
    <row r="50" spans="1:14" s="646" customFormat="1" ht="16.5" customHeight="1">
      <c r="A50" s="645" t="s">
        <v>353</v>
      </c>
    </row>
    <row r="51" spans="1:14" s="646" customFormat="1" ht="16.5" customHeight="1">
      <c r="A51" s="646" t="s">
        <v>352</v>
      </c>
    </row>
    <row r="52" spans="1:14" s="646" customFormat="1" ht="4.5" customHeight="1"/>
    <row r="53" spans="1:14" s="646" customFormat="1" ht="16.5" customHeight="1">
      <c r="A53" s="645" t="s">
        <v>354</v>
      </c>
    </row>
    <row r="54" spans="1:14" s="646" customFormat="1" ht="16.5" customHeight="1">
      <c r="A54" s="646" t="s">
        <v>351</v>
      </c>
    </row>
    <row r="55" spans="1:14" s="646" customFormat="1" ht="1.5" customHeight="1"/>
    <row r="56" spans="1:14" s="646" customFormat="1" ht="21.75" customHeight="1">
      <c r="A56" s="645" t="s">
        <v>355</v>
      </c>
    </row>
    <row r="57" spans="1:14" s="646" customFormat="1" ht="18.75" customHeight="1">
      <c r="A57" s="646" t="s">
        <v>356</v>
      </c>
    </row>
    <row r="58" spans="1:14" s="646" customFormat="1" ht="16.5" customHeight="1"/>
    <row r="59" spans="1:14" s="18" customFormat="1" ht="17.25" customHeight="1">
      <c r="A59" s="655" t="s">
        <v>229</v>
      </c>
      <c r="B59" s="660"/>
    </row>
    <row r="60" spans="1:14" s="646" customFormat="1" ht="18" customHeight="1">
      <c r="A60" s="652" t="s">
        <v>390</v>
      </c>
    </row>
    <row r="61" spans="1:14" s="575" customFormat="1" ht="17.25" customHeight="1">
      <c r="A61" s="575" t="s">
        <v>357</v>
      </c>
      <c r="B61" s="681"/>
      <c r="C61" s="644"/>
      <c r="D61" s="644"/>
      <c r="E61" s="644"/>
      <c r="F61" s="644"/>
      <c r="G61" s="576"/>
      <c r="H61" s="644"/>
      <c r="I61" s="644"/>
      <c r="J61" s="2"/>
      <c r="K61" s="250"/>
      <c r="L61" s="250"/>
      <c r="M61" s="250"/>
      <c r="N61" s="250"/>
    </row>
    <row r="62" spans="1:14" s="722" customFormat="1" ht="30" customHeight="1" thickBot="1">
      <c r="A62" s="723" t="s">
        <v>360</v>
      </c>
      <c r="B62" s="781" t="s">
        <v>361</v>
      </c>
      <c r="C62" s="781"/>
      <c r="D62" s="781"/>
      <c r="E62" s="781"/>
      <c r="F62" s="781"/>
      <c r="G62" s="739" t="s">
        <v>371</v>
      </c>
      <c r="H62" s="739" t="s">
        <v>370</v>
      </c>
    </row>
    <row r="63" spans="1:14" s="575" customFormat="1" ht="17.25" customHeight="1">
      <c r="A63" s="725" t="s">
        <v>1</v>
      </c>
      <c r="B63" s="726" t="s">
        <v>34</v>
      </c>
      <c r="C63" s="685"/>
      <c r="D63" s="727"/>
      <c r="E63" s="727"/>
      <c r="F63" s="685"/>
      <c r="G63" s="740" t="s">
        <v>365</v>
      </c>
      <c r="H63" s="741" t="s">
        <v>364</v>
      </c>
      <c r="I63" s="2"/>
      <c r="J63" s="2"/>
      <c r="K63" s="250"/>
      <c r="L63" s="250"/>
      <c r="M63" s="250"/>
      <c r="N63" s="250"/>
    </row>
    <row r="64" spans="1:14" s="575" customFormat="1" ht="17.25" customHeight="1">
      <c r="A64" s="728" t="s">
        <v>8</v>
      </c>
      <c r="B64" s="1" t="s">
        <v>87</v>
      </c>
      <c r="C64" s="644"/>
      <c r="D64" s="644"/>
      <c r="E64" s="644"/>
      <c r="F64" s="644"/>
      <c r="G64" s="742" t="s">
        <v>366</v>
      </c>
      <c r="H64" s="743" t="s">
        <v>367</v>
      </c>
      <c r="I64" s="2"/>
      <c r="J64" s="2"/>
      <c r="K64" s="250"/>
      <c r="L64" s="250"/>
      <c r="M64" s="250"/>
      <c r="N64" s="250"/>
    </row>
    <row r="65" spans="1:14" s="575" customFormat="1" ht="17.25" customHeight="1">
      <c r="A65" s="728" t="s">
        <v>11</v>
      </c>
      <c r="B65" s="1" t="s">
        <v>39</v>
      </c>
      <c r="C65"/>
      <c r="D65" s="644"/>
      <c r="E65" s="644"/>
      <c r="F65"/>
      <c r="G65" s="742" t="s">
        <v>362</v>
      </c>
      <c r="H65" s="743" t="s">
        <v>368</v>
      </c>
      <c r="I65" s="2"/>
      <c r="J65" s="2"/>
      <c r="K65" s="250"/>
      <c r="L65" s="250"/>
      <c r="M65" s="250"/>
      <c r="N65" s="250"/>
    </row>
    <row r="66" spans="1:14" s="575" customFormat="1" ht="17.25" customHeight="1">
      <c r="A66" s="728" t="s">
        <v>13</v>
      </c>
      <c r="B66" s="1" t="s">
        <v>40</v>
      </c>
      <c r="C66" s="644"/>
      <c r="D66" s="644"/>
      <c r="E66" s="644"/>
      <c r="F66" s="644"/>
      <c r="G66" s="744" t="s">
        <v>363</v>
      </c>
      <c r="H66" s="743" t="s">
        <v>391</v>
      </c>
      <c r="I66" s="2"/>
      <c r="J66" s="2"/>
      <c r="K66" s="250"/>
      <c r="L66" s="250"/>
      <c r="M66" s="250"/>
      <c r="N66" s="250"/>
    </row>
    <row r="67" spans="1:14" s="575" customFormat="1" ht="17.25" customHeight="1" thickBot="1">
      <c r="A67" s="729" t="s">
        <v>18</v>
      </c>
      <c r="B67" s="730" t="s">
        <v>46</v>
      </c>
      <c r="C67" s="690"/>
      <c r="D67" s="731"/>
      <c r="E67" s="731"/>
      <c r="F67" s="690"/>
      <c r="G67" s="745" t="s">
        <v>369</v>
      </c>
      <c r="H67" s="746"/>
      <c r="I67" s="2"/>
      <c r="J67" s="2"/>
      <c r="K67" s="250"/>
      <c r="L67" s="250"/>
      <c r="M67" s="250"/>
      <c r="N67" s="250"/>
    </row>
    <row r="68" spans="1:14" s="575" customFormat="1" ht="17.25" customHeight="1">
      <c r="A68" s="17"/>
      <c r="B68" s="1"/>
      <c r="C68"/>
      <c r="D68" s="644"/>
      <c r="E68" s="644"/>
      <c r="F68"/>
      <c r="G68" s="724"/>
      <c r="H68" s="724"/>
      <c r="I68" s="724"/>
      <c r="J68" s="2"/>
      <c r="K68" s="250"/>
      <c r="L68" s="250"/>
      <c r="M68" s="250"/>
      <c r="N68" s="250"/>
    </row>
    <row r="69" spans="1:14" s="575" customFormat="1" ht="17.25" customHeight="1">
      <c r="A69" s="575" t="s">
        <v>358</v>
      </c>
      <c r="B69" s="681"/>
      <c r="C69"/>
      <c r="D69" s="644"/>
      <c r="E69" s="644"/>
      <c r="F69"/>
      <c r="G69" s="644"/>
      <c r="H69" s="644"/>
      <c r="I69" s="644"/>
      <c r="J69" s="2"/>
      <c r="K69" s="250"/>
      <c r="L69" s="250"/>
      <c r="M69" s="250"/>
      <c r="N69" s="250"/>
    </row>
    <row r="70" spans="1:14" s="575" customFormat="1" ht="17.25" customHeight="1" thickBot="1">
      <c r="A70" s="723" t="s">
        <v>360</v>
      </c>
      <c r="B70" s="781" t="s">
        <v>361</v>
      </c>
      <c r="C70" s="781"/>
      <c r="D70" s="781"/>
      <c r="E70" s="781"/>
      <c r="F70" s="781"/>
      <c r="G70" s="644"/>
      <c r="H70" s="644"/>
      <c r="I70" s="644"/>
      <c r="J70" s="2"/>
      <c r="K70" s="250"/>
      <c r="L70" s="250"/>
      <c r="M70" s="250"/>
      <c r="N70" s="250"/>
    </row>
    <row r="71" spans="1:14" s="575" customFormat="1" ht="17.25" customHeight="1">
      <c r="A71" s="725" t="s">
        <v>6</v>
      </c>
      <c r="B71" s="732" t="s">
        <v>33</v>
      </c>
      <c r="C71" s="732"/>
      <c r="D71" s="727"/>
      <c r="E71" s="727"/>
      <c r="F71" s="733"/>
      <c r="G71" s="644"/>
      <c r="H71" s="644"/>
      <c r="I71" s="644"/>
      <c r="J71" s="2"/>
      <c r="K71" s="250"/>
      <c r="L71" s="250"/>
      <c r="M71" s="250"/>
      <c r="N71" s="250"/>
    </row>
    <row r="72" spans="1:14" s="575" customFormat="1" ht="13.5" customHeight="1">
      <c r="A72" s="728" t="s">
        <v>7</v>
      </c>
      <c r="B72" s="778" t="s">
        <v>35</v>
      </c>
      <c r="C72" s="778"/>
      <c r="D72" s="778"/>
      <c r="E72" s="778"/>
      <c r="F72" s="780"/>
      <c r="G72" s="644"/>
      <c r="H72" s="644"/>
      <c r="I72" s="644"/>
      <c r="J72" s="2"/>
      <c r="K72" s="250"/>
      <c r="L72" s="250"/>
      <c r="M72" s="250"/>
      <c r="N72" s="250"/>
    </row>
    <row r="73" spans="1:14" s="575" customFormat="1" ht="17.25" customHeight="1">
      <c r="A73" s="728" t="s">
        <v>16</v>
      </c>
      <c r="B73" s="778" t="s">
        <v>43</v>
      </c>
      <c r="C73" s="778"/>
      <c r="D73" s="778"/>
      <c r="E73" s="778"/>
      <c r="F73" s="780"/>
      <c r="G73" s="644"/>
      <c r="H73" s="644"/>
      <c r="I73" s="644"/>
      <c r="J73" s="2"/>
      <c r="K73" s="250"/>
      <c r="L73" s="250"/>
      <c r="M73" s="250"/>
      <c r="N73" s="250"/>
    </row>
    <row r="74" spans="1:14" s="575" customFormat="1" ht="13.5" customHeight="1" thickBot="1">
      <c r="A74" s="729" t="s">
        <v>17</v>
      </c>
      <c r="B74" s="730" t="s">
        <v>45</v>
      </c>
      <c r="C74" s="734"/>
      <c r="D74" s="734"/>
      <c r="E74" s="734"/>
      <c r="F74" s="735"/>
      <c r="G74" s="644"/>
      <c r="H74" s="644"/>
      <c r="I74" s="644"/>
      <c r="J74" s="2"/>
      <c r="K74" s="250"/>
      <c r="L74" s="250"/>
      <c r="M74" s="250"/>
      <c r="N74" s="250"/>
    </row>
    <row r="75" spans="1:14" s="575" customFormat="1" ht="17.25" customHeight="1">
      <c r="A75" s="17"/>
      <c r="B75" s="1"/>
      <c r="C75" s="576"/>
      <c r="D75" s="576"/>
      <c r="E75" s="576"/>
      <c r="F75" s="576"/>
      <c r="G75" s="644"/>
      <c r="H75" s="644"/>
      <c r="I75" s="644"/>
      <c r="J75" s="2"/>
      <c r="K75" s="250"/>
      <c r="L75" s="250"/>
      <c r="M75" s="250"/>
      <c r="N75" s="250"/>
    </row>
    <row r="76" spans="1:14" s="575" customFormat="1" ht="17.25" customHeight="1">
      <c r="A76" s="655" t="s">
        <v>359</v>
      </c>
      <c r="B76" s="1"/>
      <c r="C76" s="576"/>
      <c r="D76" s="576"/>
      <c r="E76" s="576"/>
      <c r="F76" s="576"/>
      <c r="G76" s="644"/>
      <c r="H76" s="644"/>
      <c r="I76" s="644"/>
      <c r="J76" s="2"/>
      <c r="K76" s="250"/>
      <c r="L76" s="250"/>
      <c r="M76" s="250"/>
      <c r="N76" s="250"/>
    </row>
    <row r="77" spans="1:14" s="575" customFormat="1" ht="17.25" customHeight="1" thickBot="1">
      <c r="A77" s="723" t="s">
        <v>360</v>
      </c>
      <c r="B77" s="781" t="s">
        <v>361</v>
      </c>
      <c r="C77" s="781"/>
      <c r="D77" s="781"/>
      <c r="E77" s="781"/>
      <c r="F77" s="781"/>
      <c r="G77" s="644"/>
      <c r="H77" s="644"/>
      <c r="I77" s="644"/>
      <c r="J77" s="2"/>
      <c r="K77" s="250"/>
      <c r="L77" s="250"/>
      <c r="M77" s="250"/>
      <c r="N77" s="250"/>
    </row>
    <row r="78" spans="1:14" s="575" customFormat="1" ht="17.25" customHeight="1">
      <c r="A78" s="725" t="s">
        <v>0</v>
      </c>
      <c r="B78" s="732" t="s">
        <v>32</v>
      </c>
      <c r="C78" s="732"/>
      <c r="D78" s="732"/>
      <c r="E78" s="732"/>
      <c r="F78" s="736"/>
      <c r="G78" s="644"/>
      <c r="H78" s="644"/>
      <c r="I78" s="644"/>
      <c r="J78" s="2"/>
      <c r="K78" s="250"/>
      <c r="L78" s="250"/>
      <c r="M78" s="250"/>
      <c r="N78" s="250"/>
    </row>
    <row r="79" spans="1:14" s="646" customFormat="1" ht="17.25" customHeight="1" thickBot="1">
      <c r="A79" s="729" t="s">
        <v>15</v>
      </c>
      <c r="B79" s="730" t="s">
        <v>41</v>
      </c>
      <c r="C79" s="734"/>
      <c r="D79" s="734"/>
      <c r="E79" s="734"/>
      <c r="F79" s="735"/>
    </row>
    <row r="80" spans="1:14" s="646" customFormat="1" ht="17.25" customHeight="1">
      <c r="A80" s="17"/>
      <c r="B80" s="1"/>
      <c r="C80" s="576"/>
      <c r="D80" s="576"/>
      <c r="E80" s="576"/>
      <c r="F80" s="576"/>
    </row>
    <row r="81" spans="1:6" s="646" customFormat="1" ht="17.25" customHeight="1">
      <c r="A81" s="645" t="s">
        <v>392</v>
      </c>
    </row>
    <row r="82" spans="1:6" s="646" customFormat="1" ht="17.25" customHeight="1">
      <c r="A82" s="645" t="s">
        <v>393</v>
      </c>
    </row>
    <row r="83" spans="1:6" s="646" customFormat="1" ht="17.25" customHeight="1">
      <c r="A83" s="645" t="s">
        <v>372</v>
      </c>
    </row>
    <row r="84" spans="1:6" s="646" customFormat="1" ht="17.25" customHeight="1">
      <c r="A84" s="645" t="s">
        <v>373</v>
      </c>
    </row>
    <row r="85" spans="1:6" s="646" customFormat="1" ht="17.25" customHeight="1">
      <c r="A85" s="655" t="s">
        <v>374</v>
      </c>
    </row>
    <row r="86" spans="1:6" s="646" customFormat="1" ht="17.25" customHeight="1">
      <c r="A86" s="655" t="s">
        <v>375</v>
      </c>
    </row>
    <row r="87" spans="1:6" s="646" customFormat="1" ht="17.25" customHeight="1">
      <c r="A87" s="655" t="s">
        <v>377</v>
      </c>
    </row>
    <row r="88" spans="1:6" s="646" customFormat="1" ht="17.25" customHeight="1">
      <c r="A88" s="645" t="s">
        <v>394</v>
      </c>
    </row>
    <row r="89" spans="1:6" s="645" customFormat="1" ht="17.25" customHeight="1">
      <c r="A89" s="645" t="s">
        <v>376</v>
      </c>
    </row>
    <row r="90" spans="1:6" s="645" customFormat="1" ht="17.25" customHeight="1">
      <c r="A90" s="655" t="s">
        <v>378</v>
      </c>
    </row>
    <row r="91" spans="1:6" s="645" customFormat="1" ht="13.5" customHeight="1">
      <c r="A91" s="645" t="s">
        <v>379</v>
      </c>
    </row>
    <row r="92" spans="1:6" s="645" customFormat="1" ht="17.25" customHeight="1">
      <c r="A92" s="721" t="s">
        <v>380</v>
      </c>
    </row>
    <row r="93" spans="1:6" s="18" customFormat="1" ht="13.5" customHeight="1">
      <c r="A93" s="645" t="s">
        <v>381</v>
      </c>
      <c r="B93" s="646"/>
      <c r="C93" s="646"/>
      <c r="D93" s="646"/>
      <c r="E93" s="646"/>
      <c r="F93" s="646"/>
    </row>
    <row r="94" spans="1:6" s="18" customFormat="1" ht="17.25" customHeight="1">
      <c r="A94" s="655" t="s">
        <v>382</v>
      </c>
      <c r="B94" s="660"/>
    </row>
    <row r="95" spans="1:6" s="18" customFormat="1" ht="18" customHeight="1">
      <c r="A95" s="655"/>
      <c r="B95" s="660"/>
    </row>
    <row r="96" spans="1:6" s="749" customFormat="1" ht="21.75" customHeight="1">
      <c r="A96" s="747" t="s">
        <v>383</v>
      </c>
      <c r="B96" s="748"/>
      <c r="C96" s="748"/>
      <c r="D96" s="748"/>
      <c r="E96" s="748"/>
      <c r="F96" s="748"/>
    </row>
    <row r="97" spans="1:6" s="751" customFormat="1" ht="15.75" customHeight="1">
      <c r="A97" s="750" t="s">
        <v>395</v>
      </c>
      <c r="B97" s="749"/>
      <c r="C97" s="749"/>
      <c r="D97" s="749"/>
      <c r="E97" s="749"/>
      <c r="F97" s="749"/>
    </row>
    <row r="98" spans="1:6" s="749" customFormat="1" ht="17.25" customHeight="1">
      <c r="A98" s="754" t="s">
        <v>384</v>
      </c>
      <c r="B98" s="751"/>
      <c r="C98" s="751"/>
      <c r="D98" s="751"/>
      <c r="E98" s="751"/>
      <c r="F98" s="751"/>
    </row>
    <row r="99" spans="1:6" s="748" customFormat="1" ht="18" customHeight="1">
      <c r="A99" s="755" t="s">
        <v>230</v>
      </c>
      <c r="B99" s="749"/>
      <c r="C99" s="749"/>
      <c r="D99" s="749"/>
      <c r="E99" s="749"/>
      <c r="F99" s="749"/>
    </row>
    <row r="100" spans="1:6" s="748" customFormat="1" ht="12.75" customHeight="1">
      <c r="A100" s="748" t="s">
        <v>231</v>
      </c>
      <c r="B100" s="756"/>
    </row>
    <row r="101" spans="1:6" s="751" customFormat="1" ht="15.75" customHeight="1">
      <c r="A101" s="752"/>
      <c r="B101" s="753"/>
      <c r="C101" s="748"/>
      <c r="D101" s="748"/>
      <c r="E101" s="748"/>
      <c r="F101" s="748"/>
    </row>
    <row r="102" spans="1:6" s="748" customFormat="1" ht="19.5" customHeight="1">
      <c r="A102" s="750" t="s">
        <v>385</v>
      </c>
      <c r="B102" s="751"/>
      <c r="C102" s="751"/>
      <c r="D102" s="751"/>
      <c r="E102" s="751"/>
      <c r="F102" s="751"/>
    </row>
    <row r="103" spans="1:6" s="748" customFormat="1" ht="19.5" customHeight="1">
      <c r="A103" s="748" t="s">
        <v>232</v>
      </c>
      <c r="B103" s="756"/>
    </row>
    <row r="104" spans="1:6" s="749" customFormat="1" ht="12.75" customHeight="1">
      <c r="A104" s="748" t="s">
        <v>233</v>
      </c>
      <c r="B104" s="756"/>
      <c r="C104" s="748"/>
      <c r="D104" s="748"/>
      <c r="E104" s="748"/>
      <c r="F104" s="748"/>
    </row>
    <row r="105" spans="1:6" s="749" customFormat="1" ht="12" customHeight="1">
      <c r="A105" s="754"/>
    </row>
    <row r="106" spans="1:6" s="1" customFormat="1" ht="21.75" customHeight="1">
      <c r="A106" s="750" t="s">
        <v>386</v>
      </c>
      <c r="B106" s="749"/>
      <c r="C106" s="749"/>
      <c r="D106" s="749"/>
      <c r="E106" s="749"/>
      <c r="F106" s="749"/>
    </row>
    <row r="107" spans="1:6" s="1" customFormat="1" ht="15.75" customHeight="1">
      <c r="A107" s="681" t="s">
        <v>396</v>
      </c>
    </row>
    <row r="108" spans="1:6" s="681" customFormat="1" ht="19.5" customHeight="1">
      <c r="A108" s="681" t="s">
        <v>234</v>
      </c>
      <c r="B108" s="1"/>
      <c r="C108" s="1"/>
      <c r="D108" s="1"/>
      <c r="E108" s="1"/>
      <c r="F108" s="1"/>
    </row>
    <row r="109" spans="1:6" s="749" customFormat="1" ht="13.5" customHeight="1">
      <c r="A109" s="681" t="s">
        <v>387</v>
      </c>
      <c r="B109" s="1"/>
      <c r="C109" s="681"/>
      <c r="D109" s="681"/>
      <c r="E109" s="681"/>
      <c r="F109" s="681"/>
    </row>
    <row r="110" spans="1:6" s="749" customFormat="1"/>
    <row r="111" spans="1:6" s="749" customFormat="1"/>
    <row r="112" spans="1:6" s="3" customFormat="1">
      <c r="A112" s="738"/>
      <c r="B112" s="738"/>
    </row>
    <row r="113" spans="1:6" s="3" customFormat="1">
      <c r="A113" s="738"/>
      <c r="B113" s="738"/>
    </row>
    <row r="114" spans="1:6" s="3" customFormat="1">
      <c r="A114" s="738"/>
      <c r="B114" s="738"/>
    </row>
    <row r="115" spans="1:6" s="3" customFormat="1">
      <c r="A115" s="738"/>
      <c r="B115" s="738"/>
    </row>
    <row r="116" spans="1:6" s="3" customFormat="1">
      <c r="A116" s="738"/>
      <c r="B116" s="738"/>
    </row>
    <row r="117" spans="1:6" s="3" customFormat="1">
      <c r="A117" s="738"/>
      <c r="B117" s="738"/>
    </row>
    <row r="118" spans="1:6" s="3" customFormat="1">
      <c r="A118" s="738"/>
      <c r="B118" s="738"/>
    </row>
    <row r="119" spans="1:6">
      <c r="A119" s="738"/>
      <c r="B119" s="738"/>
      <c r="C119" s="3"/>
      <c r="D119" s="3"/>
      <c r="E119" s="3"/>
      <c r="F119" s="3"/>
    </row>
    <row r="120" spans="1:6">
      <c r="A120" s="737"/>
      <c r="B120" s="737"/>
    </row>
    <row r="121" spans="1:6">
      <c r="A121" s="737"/>
      <c r="B121" s="737"/>
    </row>
    <row r="122" spans="1:6">
      <c r="A122" s="737"/>
      <c r="B122" s="737"/>
    </row>
    <row r="123" spans="1:6">
      <c r="A123" s="737"/>
      <c r="B123" s="737"/>
    </row>
    <row r="124" spans="1:6">
      <c r="A124" s="737"/>
      <c r="B124" s="737"/>
    </row>
    <row r="125" spans="1:6">
      <c r="A125" s="737"/>
      <c r="B125" s="737"/>
    </row>
    <row r="126" spans="1:6">
      <c r="A126" s="737"/>
      <c r="B126" s="737"/>
    </row>
    <row r="127" spans="1:6">
      <c r="A127" s="737"/>
      <c r="B127" s="737"/>
    </row>
    <row r="128" spans="1:6">
      <c r="A128" s="737"/>
      <c r="B128" s="737"/>
    </row>
    <row r="129" spans="1:2">
      <c r="A129" s="737"/>
      <c r="B129" s="737"/>
    </row>
    <row r="130" spans="1:2">
      <c r="A130" s="737"/>
      <c r="B130" s="737"/>
    </row>
    <row r="131" spans="1:2">
      <c r="A131" s="737"/>
      <c r="B131" s="737"/>
    </row>
    <row r="132" spans="1:2">
      <c r="A132" s="737"/>
      <c r="B132" s="737"/>
    </row>
    <row r="133" spans="1:2">
      <c r="A133" s="737"/>
      <c r="B133" s="737"/>
    </row>
    <row r="134" spans="1:2">
      <c r="A134" s="737"/>
      <c r="B134" s="737"/>
    </row>
    <row r="135" spans="1:2">
      <c r="A135" s="737"/>
      <c r="B135" s="737"/>
    </row>
    <row r="136" spans="1:2">
      <c r="A136" s="737"/>
      <c r="B136" s="737"/>
    </row>
    <row r="137" spans="1:2">
      <c r="A137" s="737"/>
      <c r="B137" s="737"/>
    </row>
    <row r="138" spans="1:2">
      <c r="A138" s="737"/>
      <c r="B138" s="737"/>
    </row>
    <row r="139" spans="1:2">
      <c r="A139" s="737"/>
      <c r="B139" s="737"/>
    </row>
    <row r="140" spans="1:2">
      <c r="A140" s="737"/>
      <c r="B140" s="737"/>
    </row>
  </sheetData>
  <mergeCells count="5">
    <mergeCell ref="B72:F72"/>
    <mergeCell ref="B73:F73"/>
    <mergeCell ref="B62:F62"/>
    <mergeCell ref="B70:F70"/>
    <mergeCell ref="B77:F77"/>
  </mergeCells>
  <hyperlinks>
    <hyperlink ref="A43" r:id="rId1"/>
    <hyperlink ref="A45" r:id="rId2"/>
  </hyperlinks>
  <pageMargins left="0.7" right="0.7" top="0.75" bottom="0.75" header="0.3" footer="0.3"/>
  <pageSetup orientation="portrait" r:id="rId3"/>
  <drawing r:id="rId4"/>
</worksheet>
</file>

<file path=xl/worksheets/sheet16.xml><?xml version="1.0" encoding="utf-8"?>
<worksheet xmlns="http://schemas.openxmlformats.org/spreadsheetml/2006/main" xmlns:r="http://schemas.openxmlformats.org/officeDocument/2006/relationships">
  <sheetPr>
    <tabColor rgb="FFFF0000"/>
  </sheetPr>
  <dimension ref="A1:G92"/>
  <sheetViews>
    <sheetView topLeftCell="A20" zoomScale="90" zoomScaleNormal="90" workbookViewId="0">
      <selection activeCell="G43" sqref="G43"/>
    </sheetView>
  </sheetViews>
  <sheetFormatPr defaultRowHeight="15"/>
  <cols>
    <col min="1" max="1" width="31.140625" customWidth="1"/>
    <col min="2" max="2" width="37.42578125" style="26" customWidth="1"/>
    <col min="3" max="3" width="12" style="26" customWidth="1"/>
    <col min="4" max="4" width="21" customWidth="1"/>
    <col min="5" max="5" width="15.28515625" customWidth="1"/>
    <col min="6" max="6" width="47.5703125" customWidth="1"/>
    <col min="7" max="7" width="190.85546875" customWidth="1"/>
  </cols>
  <sheetData>
    <row r="1" spans="1:7" ht="18.75">
      <c r="A1" s="86" t="s">
        <v>70</v>
      </c>
    </row>
    <row r="2" spans="1:7" ht="18.75">
      <c r="A2" s="86"/>
    </row>
    <row r="3" spans="1:7" ht="19.5" thickBot="1">
      <c r="A3" s="86" t="s">
        <v>67</v>
      </c>
    </row>
    <row r="4" spans="1:7" ht="15.75" thickBot="1">
      <c r="A4" s="150" t="s">
        <v>22</v>
      </c>
      <c r="B4" s="150" t="s">
        <v>65</v>
      </c>
      <c r="C4" s="185" t="s">
        <v>66</v>
      </c>
    </row>
    <row r="5" spans="1:7" ht="25.5" customHeight="1">
      <c r="A5" s="127" t="s">
        <v>55</v>
      </c>
      <c r="B5" s="186">
        <v>44655</v>
      </c>
      <c r="C5" s="133">
        <v>2022</v>
      </c>
    </row>
    <row r="6" spans="1:7" ht="25.5" customHeight="1">
      <c r="A6" s="148" t="s">
        <v>31</v>
      </c>
      <c r="B6" s="187">
        <v>44690</v>
      </c>
      <c r="C6" s="134">
        <v>2022</v>
      </c>
    </row>
    <row r="7" spans="1:7" ht="25.5" customHeight="1" thickBot="1">
      <c r="A7" s="158" t="s">
        <v>60</v>
      </c>
      <c r="B7" s="187">
        <v>44627</v>
      </c>
      <c r="C7" s="134">
        <v>2022</v>
      </c>
    </row>
    <row r="8" spans="1:7" ht="25.5" customHeight="1">
      <c r="A8" s="179" t="s">
        <v>61</v>
      </c>
      <c r="B8" s="187">
        <v>44690</v>
      </c>
      <c r="C8" s="134">
        <v>2022</v>
      </c>
      <c r="D8" s="782" t="s">
        <v>69</v>
      </c>
      <c r="E8" s="783"/>
      <c r="F8" s="784"/>
      <c r="G8" t="s">
        <v>74</v>
      </c>
    </row>
    <row r="9" spans="1:7" ht="25.5" customHeight="1" thickBot="1">
      <c r="A9" s="162" t="s">
        <v>62</v>
      </c>
      <c r="B9" s="188">
        <v>44627</v>
      </c>
      <c r="C9" s="135">
        <v>2022</v>
      </c>
      <c r="D9" s="785"/>
      <c r="E9" s="786"/>
      <c r="F9" s="787"/>
      <c r="G9" t="s">
        <v>75</v>
      </c>
    </row>
    <row r="10" spans="1:7" ht="18.75">
      <c r="A10" s="86"/>
    </row>
    <row r="11" spans="1:7" ht="18.75">
      <c r="A11" s="86" t="s">
        <v>71</v>
      </c>
    </row>
    <row r="12" spans="1:7" ht="38.25" customHeight="1">
      <c r="A12" s="788" t="s">
        <v>72</v>
      </c>
      <c r="B12" s="788"/>
      <c r="C12" s="788"/>
      <c r="D12" s="788"/>
      <c r="E12" s="788"/>
      <c r="F12" s="788"/>
      <c r="G12" s="788"/>
    </row>
    <row r="13" spans="1:7" ht="20.25" customHeight="1" thickBot="1"/>
    <row r="14" spans="1:7" s="27" customFormat="1" ht="47.25" customHeight="1" thickBot="1">
      <c r="A14" s="150" t="s">
        <v>22</v>
      </c>
      <c r="B14" s="151" t="s">
        <v>23</v>
      </c>
      <c r="C14" s="151" t="s">
        <v>24</v>
      </c>
      <c r="D14" s="151" t="s">
        <v>56</v>
      </c>
      <c r="E14" s="152" t="s">
        <v>57</v>
      </c>
      <c r="F14" s="182" t="s">
        <v>63</v>
      </c>
      <c r="G14" s="152" t="s">
        <v>64</v>
      </c>
    </row>
    <row r="15" spans="1:7">
      <c r="A15" s="127" t="s">
        <v>55</v>
      </c>
      <c r="B15" s="136" t="s">
        <v>51</v>
      </c>
      <c r="C15" s="136">
        <v>1</v>
      </c>
      <c r="D15" s="189">
        <v>32</v>
      </c>
      <c r="E15" s="153" t="s">
        <v>58</v>
      </c>
      <c r="F15" s="128"/>
      <c r="G15" s="128" t="s">
        <v>76</v>
      </c>
    </row>
    <row r="16" spans="1:7">
      <c r="A16" s="129" t="s">
        <v>55</v>
      </c>
      <c r="B16" s="137" t="s">
        <v>51</v>
      </c>
      <c r="C16" s="137">
        <v>2</v>
      </c>
      <c r="D16" s="190"/>
      <c r="E16" s="191" t="s">
        <v>59</v>
      </c>
      <c r="F16" s="130" t="s">
        <v>68</v>
      </c>
      <c r="G16" s="130"/>
    </row>
    <row r="17" spans="1:7">
      <c r="A17" s="129" t="s">
        <v>55</v>
      </c>
      <c r="B17" s="137" t="s">
        <v>51</v>
      </c>
      <c r="C17" s="137">
        <v>3</v>
      </c>
      <c r="D17" s="190"/>
      <c r="E17" s="191" t="s">
        <v>59</v>
      </c>
      <c r="F17" s="130" t="s">
        <v>68</v>
      </c>
      <c r="G17" s="130"/>
    </row>
    <row r="18" spans="1:7">
      <c r="A18" s="129" t="s">
        <v>55</v>
      </c>
      <c r="B18" s="137" t="s">
        <v>51</v>
      </c>
      <c r="C18" s="137">
        <v>4</v>
      </c>
      <c r="D18" s="190"/>
      <c r="E18" s="191" t="s">
        <v>59</v>
      </c>
      <c r="F18" s="130" t="s">
        <v>68</v>
      </c>
      <c r="G18" s="130"/>
    </row>
    <row r="19" spans="1:7">
      <c r="A19" s="129" t="s">
        <v>55</v>
      </c>
      <c r="B19" s="137" t="s">
        <v>51</v>
      </c>
      <c r="C19" s="137">
        <v>5</v>
      </c>
      <c r="D19" s="190"/>
      <c r="E19" s="191" t="s">
        <v>59</v>
      </c>
      <c r="F19" s="130" t="s">
        <v>68</v>
      </c>
      <c r="G19" s="130"/>
    </row>
    <row r="20" spans="1:7">
      <c r="A20" s="129" t="s">
        <v>55</v>
      </c>
      <c r="B20" s="137" t="s">
        <v>51</v>
      </c>
      <c r="C20" s="137">
        <v>6</v>
      </c>
      <c r="D20" s="190"/>
      <c r="E20" s="191" t="s">
        <v>59</v>
      </c>
      <c r="F20" s="130" t="s">
        <v>68</v>
      </c>
      <c r="G20" s="130"/>
    </row>
    <row r="21" spans="1:7" ht="15.75" thickBot="1">
      <c r="A21" s="131" t="s">
        <v>55</v>
      </c>
      <c r="B21" s="138" t="s">
        <v>51</v>
      </c>
      <c r="C21" s="138">
        <v>7</v>
      </c>
      <c r="D21" s="192"/>
      <c r="E21" s="193" t="s">
        <v>59</v>
      </c>
      <c r="F21" s="132" t="s">
        <v>68</v>
      </c>
      <c r="G21" s="132"/>
    </row>
    <row r="22" spans="1:7">
      <c r="A22" s="139" t="s">
        <v>55</v>
      </c>
      <c r="B22" s="140" t="s">
        <v>53</v>
      </c>
      <c r="C22" s="140">
        <v>1</v>
      </c>
      <c r="D22" s="194">
        <v>21</v>
      </c>
      <c r="E22" s="141" t="s">
        <v>58</v>
      </c>
      <c r="F22" s="142"/>
      <c r="G22" s="142"/>
    </row>
    <row r="23" spans="1:7">
      <c r="A23" s="129" t="s">
        <v>55</v>
      </c>
      <c r="B23" s="137" t="s">
        <v>53</v>
      </c>
      <c r="C23" s="137">
        <v>2</v>
      </c>
      <c r="D23" s="195">
        <v>31</v>
      </c>
      <c r="E23" s="134" t="s">
        <v>58</v>
      </c>
      <c r="F23" s="130"/>
      <c r="G23" s="130"/>
    </row>
    <row r="24" spans="1:7">
      <c r="A24" s="129" t="s">
        <v>55</v>
      </c>
      <c r="B24" s="137" t="s">
        <v>53</v>
      </c>
      <c r="C24" s="137">
        <v>3</v>
      </c>
      <c r="D24" s="195">
        <v>9</v>
      </c>
      <c r="E24" s="134" t="s">
        <v>58</v>
      </c>
      <c r="F24" s="130"/>
      <c r="G24" s="130"/>
    </row>
    <row r="25" spans="1:7">
      <c r="A25" s="129" t="s">
        <v>55</v>
      </c>
      <c r="B25" s="137" t="s">
        <v>53</v>
      </c>
      <c r="C25" s="137">
        <v>4</v>
      </c>
      <c r="D25" s="195">
        <v>15</v>
      </c>
      <c r="E25" s="134" t="s">
        <v>58</v>
      </c>
      <c r="F25" s="130"/>
      <c r="G25" s="130"/>
    </row>
    <row r="26" spans="1:7">
      <c r="A26" s="129" t="s">
        <v>55</v>
      </c>
      <c r="B26" s="137" t="s">
        <v>53</v>
      </c>
      <c r="C26" s="137">
        <v>5</v>
      </c>
      <c r="D26" s="195">
        <v>48</v>
      </c>
      <c r="E26" s="134" t="s">
        <v>58</v>
      </c>
      <c r="F26" s="130"/>
      <c r="G26" s="130"/>
    </row>
    <row r="27" spans="1:7">
      <c r="A27" s="129" t="s">
        <v>55</v>
      </c>
      <c r="B27" s="137" t="s">
        <v>53</v>
      </c>
      <c r="C27" s="137">
        <v>6</v>
      </c>
      <c r="D27" s="195">
        <v>14</v>
      </c>
      <c r="E27" s="134" t="s">
        <v>58</v>
      </c>
      <c r="F27" s="130"/>
      <c r="G27" s="130"/>
    </row>
    <row r="28" spans="1:7" ht="15.75" thickBot="1">
      <c r="A28" s="131" t="s">
        <v>55</v>
      </c>
      <c r="B28" s="138" t="s">
        <v>53</v>
      </c>
      <c r="C28" s="138">
        <v>7</v>
      </c>
      <c r="D28" s="196">
        <v>6</v>
      </c>
      <c r="E28" s="135" t="s">
        <v>58</v>
      </c>
      <c r="F28" s="132"/>
      <c r="G28" s="132"/>
    </row>
    <row r="29" spans="1:7">
      <c r="A29" s="139" t="s">
        <v>55</v>
      </c>
      <c r="B29" s="140" t="s">
        <v>52</v>
      </c>
      <c r="C29" s="140">
        <v>1</v>
      </c>
      <c r="D29" s="194">
        <v>10</v>
      </c>
      <c r="E29" s="141" t="s">
        <v>58</v>
      </c>
      <c r="F29" s="142"/>
      <c r="G29" s="142"/>
    </row>
    <row r="30" spans="1:7">
      <c r="A30" s="139" t="s">
        <v>55</v>
      </c>
      <c r="B30" s="140" t="s">
        <v>52</v>
      </c>
      <c r="C30" s="140">
        <v>2</v>
      </c>
      <c r="D30" s="194">
        <v>19</v>
      </c>
      <c r="E30" s="141" t="s">
        <v>58</v>
      </c>
      <c r="F30" s="142"/>
      <c r="G30" s="142"/>
    </row>
    <row r="31" spans="1:7">
      <c r="A31" s="129" t="s">
        <v>55</v>
      </c>
      <c r="B31" s="137" t="s">
        <v>52</v>
      </c>
      <c r="C31" s="137">
        <v>3</v>
      </c>
      <c r="D31" s="195">
        <v>20</v>
      </c>
      <c r="E31" s="134" t="s">
        <v>58</v>
      </c>
      <c r="F31" s="130"/>
      <c r="G31" s="130"/>
    </row>
    <row r="32" spans="1:7">
      <c r="A32" s="129" t="s">
        <v>55</v>
      </c>
      <c r="B32" s="137" t="s">
        <v>52</v>
      </c>
      <c r="C32" s="137">
        <v>4</v>
      </c>
      <c r="D32" s="195">
        <v>20</v>
      </c>
      <c r="E32" s="134" t="s">
        <v>58</v>
      </c>
      <c r="F32" s="130"/>
      <c r="G32" s="130"/>
    </row>
    <row r="33" spans="1:7">
      <c r="A33" s="129" t="s">
        <v>55</v>
      </c>
      <c r="B33" s="137" t="s">
        <v>52</v>
      </c>
      <c r="C33" s="137">
        <v>5</v>
      </c>
      <c r="D33" s="195">
        <v>9</v>
      </c>
      <c r="E33" s="134" t="s">
        <v>58</v>
      </c>
      <c r="F33" s="130"/>
      <c r="G33" s="130"/>
    </row>
    <row r="34" spans="1:7">
      <c r="A34" s="129" t="s">
        <v>55</v>
      </c>
      <c r="B34" s="137" t="s">
        <v>52</v>
      </c>
      <c r="C34" s="137">
        <v>6</v>
      </c>
      <c r="D34" s="195">
        <v>31</v>
      </c>
      <c r="E34" s="197" t="s">
        <v>59</v>
      </c>
      <c r="F34" s="198" t="s">
        <v>68</v>
      </c>
      <c r="G34" s="199" t="s">
        <v>77</v>
      </c>
    </row>
    <row r="35" spans="1:7" ht="15.75" thickBot="1">
      <c r="A35" s="143" t="s">
        <v>55</v>
      </c>
      <c r="B35" s="144" t="s">
        <v>52</v>
      </c>
      <c r="C35" s="144">
        <v>7</v>
      </c>
      <c r="D35" s="200" t="s">
        <v>78</v>
      </c>
      <c r="E35" s="201" t="s">
        <v>59</v>
      </c>
      <c r="F35" s="202" t="s">
        <v>68</v>
      </c>
      <c r="G35" s="145"/>
    </row>
    <row r="36" spans="1:7">
      <c r="A36" s="127" t="s">
        <v>55</v>
      </c>
      <c r="B36" s="136" t="s">
        <v>25</v>
      </c>
      <c r="C36" s="136">
        <v>1</v>
      </c>
      <c r="D36" s="189">
        <v>33</v>
      </c>
      <c r="E36" s="133" t="s">
        <v>58</v>
      </c>
      <c r="F36" s="128"/>
      <c r="G36" s="128"/>
    </row>
    <row r="37" spans="1:7">
      <c r="A37" s="129" t="s">
        <v>55</v>
      </c>
      <c r="B37" s="137" t="s">
        <v>25</v>
      </c>
      <c r="C37" s="137">
        <v>2</v>
      </c>
      <c r="D37" s="195">
        <v>16</v>
      </c>
      <c r="E37" s="134" t="s">
        <v>58</v>
      </c>
      <c r="F37" s="130"/>
      <c r="G37" s="130"/>
    </row>
    <row r="38" spans="1:7">
      <c r="A38" s="129" t="s">
        <v>55</v>
      </c>
      <c r="B38" s="137" t="s">
        <v>25</v>
      </c>
      <c r="C38" s="137">
        <v>3</v>
      </c>
      <c r="D38" s="195">
        <v>26</v>
      </c>
      <c r="E38" s="134" t="s">
        <v>58</v>
      </c>
      <c r="F38" s="130"/>
      <c r="G38" s="130"/>
    </row>
    <row r="39" spans="1:7">
      <c r="A39" s="129" t="s">
        <v>55</v>
      </c>
      <c r="B39" s="137" t="s">
        <v>25</v>
      </c>
      <c r="C39" s="137">
        <v>4</v>
      </c>
      <c r="D39" s="195">
        <v>18</v>
      </c>
      <c r="E39" s="134" t="s">
        <v>58</v>
      </c>
      <c r="F39" s="130"/>
      <c r="G39" s="130"/>
    </row>
    <row r="40" spans="1:7">
      <c r="A40" s="129" t="s">
        <v>55</v>
      </c>
      <c r="B40" s="137" t="s">
        <v>25</v>
      </c>
      <c r="C40" s="137">
        <v>5</v>
      </c>
      <c r="D40" s="195">
        <v>22</v>
      </c>
      <c r="E40" s="197" t="s">
        <v>59</v>
      </c>
      <c r="F40" s="130" t="s">
        <v>68</v>
      </c>
      <c r="G40" s="130" t="s">
        <v>77</v>
      </c>
    </row>
    <row r="41" spans="1:7">
      <c r="A41" s="129" t="s">
        <v>55</v>
      </c>
      <c r="B41" s="137" t="s">
        <v>25</v>
      </c>
      <c r="C41" s="137">
        <v>6</v>
      </c>
      <c r="D41" s="195">
        <v>44</v>
      </c>
      <c r="E41" s="134" t="s">
        <v>58</v>
      </c>
      <c r="F41" s="130"/>
      <c r="G41" s="130"/>
    </row>
    <row r="42" spans="1:7" ht="15.75" thickBot="1">
      <c r="A42" s="131" t="s">
        <v>55</v>
      </c>
      <c r="B42" s="138" t="s">
        <v>25</v>
      </c>
      <c r="C42" s="138">
        <v>7</v>
      </c>
      <c r="D42" s="196">
        <v>26</v>
      </c>
      <c r="E42" s="135" t="s">
        <v>58</v>
      </c>
      <c r="F42" s="132"/>
      <c r="G42" s="132"/>
    </row>
    <row r="43" spans="1:7">
      <c r="A43" s="183" t="s">
        <v>31</v>
      </c>
      <c r="B43" s="140" t="s">
        <v>52</v>
      </c>
      <c r="C43" s="140">
        <v>1</v>
      </c>
      <c r="D43" s="203">
        <v>10</v>
      </c>
      <c r="E43" s="184" t="s">
        <v>59</v>
      </c>
      <c r="F43" s="142" t="s">
        <v>68</v>
      </c>
      <c r="G43" s="204" t="s">
        <v>79</v>
      </c>
    </row>
    <row r="44" spans="1:7">
      <c r="A44" s="148" t="s">
        <v>31</v>
      </c>
      <c r="B44" s="137" t="s">
        <v>52</v>
      </c>
      <c r="C44" s="137">
        <v>2</v>
      </c>
      <c r="D44" s="205">
        <v>19</v>
      </c>
      <c r="E44" s="154" t="s">
        <v>59</v>
      </c>
      <c r="F44" s="130" t="s">
        <v>68</v>
      </c>
      <c r="G44" s="206" t="s">
        <v>80</v>
      </c>
    </row>
    <row r="45" spans="1:7">
      <c r="A45" s="148" t="s">
        <v>31</v>
      </c>
      <c r="B45" s="137" t="s">
        <v>52</v>
      </c>
      <c r="C45" s="137">
        <v>3</v>
      </c>
      <c r="D45" s="205">
        <v>20</v>
      </c>
      <c r="E45" s="154" t="s">
        <v>59</v>
      </c>
      <c r="F45" s="130" t="s">
        <v>68</v>
      </c>
      <c r="G45" s="206" t="s">
        <v>81</v>
      </c>
    </row>
    <row r="46" spans="1:7">
      <c r="A46" s="148" t="s">
        <v>31</v>
      </c>
      <c r="B46" s="137" t="s">
        <v>52</v>
      </c>
      <c r="C46" s="137">
        <v>4</v>
      </c>
      <c r="D46" s="205">
        <v>20</v>
      </c>
      <c r="E46" s="154" t="s">
        <v>59</v>
      </c>
      <c r="F46" s="130" t="s">
        <v>68</v>
      </c>
      <c r="G46" s="206" t="s">
        <v>82</v>
      </c>
    </row>
    <row r="47" spans="1:7">
      <c r="A47" s="148" t="s">
        <v>31</v>
      </c>
      <c r="B47" s="137" t="s">
        <v>52</v>
      </c>
      <c r="C47" s="137">
        <v>5</v>
      </c>
      <c r="D47" s="205">
        <v>9</v>
      </c>
      <c r="E47" s="146" t="s">
        <v>58</v>
      </c>
      <c r="F47" s="130"/>
      <c r="G47" s="130"/>
    </row>
    <row r="48" spans="1:7">
      <c r="A48" s="148" t="s">
        <v>31</v>
      </c>
      <c r="B48" s="137" t="s">
        <v>52</v>
      </c>
      <c r="C48" s="137">
        <v>6</v>
      </c>
      <c r="D48" s="205">
        <v>31</v>
      </c>
      <c r="E48" s="146" t="s">
        <v>58</v>
      </c>
      <c r="F48" s="130"/>
      <c r="G48" s="130"/>
    </row>
    <row r="49" spans="1:7" ht="15.75" thickBot="1">
      <c r="A49" s="149" t="s">
        <v>31</v>
      </c>
      <c r="B49" s="138" t="s">
        <v>52</v>
      </c>
      <c r="C49" s="138">
        <v>7</v>
      </c>
      <c r="D49" s="207" t="s">
        <v>83</v>
      </c>
      <c r="E49" s="208" t="s">
        <v>59</v>
      </c>
      <c r="F49" s="130" t="s">
        <v>68</v>
      </c>
      <c r="G49" s="132"/>
    </row>
    <row r="50" spans="1:7">
      <c r="A50" s="147" t="s">
        <v>31</v>
      </c>
      <c r="B50" s="136" t="s">
        <v>25</v>
      </c>
      <c r="C50" s="136">
        <v>1</v>
      </c>
      <c r="D50" s="209">
        <v>33</v>
      </c>
      <c r="E50" s="153" t="s">
        <v>58</v>
      </c>
      <c r="F50" s="128"/>
      <c r="G50" s="128"/>
    </row>
    <row r="51" spans="1:7">
      <c r="A51" s="148" t="s">
        <v>31</v>
      </c>
      <c r="B51" s="137" t="s">
        <v>25</v>
      </c>
      <c r="C51" s="137">
        <v>2</v>
      </c>
      <c r="D51" s="205">
        <v>16</v>
      </c>
      <c r="E51" s="146" t="s">
        <v>58</v>
      </c>
      <c r="F51" s="130"/>
      <c r="G51" s="130"/>
    </row>
    <row r="52" spans="1:7">
      <c r="A52" s="148" t="s">
        <v>31</v>
      </c>
      <c r="B52" s="137" t="s">
        <v>25</v>
      </c>
      <c r="C52" s="137">
        <v>3</v>
      </c>
      <c r="D52" s="205">
        <v>26</v>
      </c>
      <c r="E52" s="146" t="s">
        <v>58</v>
      </c>
      <c r="F52" s="130"/>
      <c r="G52" s="130"/>
    </row>
    <row r="53" spans="1:7">
      <c r="A53" s="148" t="s">
        <v>31</v>
      </c>
      <c r="B53" s="137" t="s">
        <v>25</v>
      </c>
      <c r="C53" s="137">
        <v>4</v>
      </c>
      <c r="D53" s="205">
        <v>18</v>
      </c>
      <c r="E53" s="146" t="s">
        <v>58</v>
      </c>
      <c r="F53" s="130"/>
      <c r="G53" s="130"/>
    </row>
    <row r="54" spans="1:7">
      <c r="A54" s="148" t="s">
        <v>31</v>
      </c>
      <c r="B54" s="137" t="s">
        <v>25</v>
      </c>
      <c r="C54" s="137">
        <v>5</v>
      </c>
      <c r="D54" s="205">
        <v>22</v>
      </c>
      <c r="E54" s="146" t="s">
        <v>58</v>
      </c>
      <c r="F54" s="130"/>
      <c r="G54" s="130"/>
    </row>
    <row r="55" spans="1:7">
      <c r="A55" s="148" t="s">
        <v>31</v>
      </c>
      <c r="B55" s="137" t="s">
        <v>25</v>
      </c>
      <c r="C55" s="137">
        <v>6</v>
      </c>
      <c r="D55" s="205">
        <v>44</v>
      </c>
      <c r="E55" s="146" t="s">
        <v>58</v>
      </c>
      <c r="F55" s="130"/>
      <c r="G55" s="130"/>
    </row>
    <row r="56" spans="1:7" ht="15.75" thickBot="1">
      <c r="A56" s="155" t="s">
        <v>31</v>
      </c>
      <c r="B56" s="144" t="s">
        <v>25</v>
      </c>
      <c r="C56" s="144">
        <v>7</v>
      </c>
      <c r="D56" s="210">
        <v>26</v>
      </c>
      <c r="E56" s="156" t="s">
        <v>58</v>
      </c>
      <c r="F56" s="145"/>
      <c r="G56" s="145"/>
    </row>
    <row r="57" spans="1:7">
      <c r="A57" s="157" t="s">
        <v>60</v>
      </c>
      <c r="B57" s="60" t="s">
        <v>50</v>
      </c>
      <c r="C57" s="136">
        <v>1</v>
      </c>
      <c r="D57" s="209">
        <v>22</v>
      </c>
      <c r="E57" s="153" t="s">
        <v>58</v>
      </c>
      <c r="F57" s="128"/>
      <c r="G57" s="128"/>
    </row>
    <row r="58" spans="1:7">
      <c r="A58" s="158" t="s">
        <v>60</v>
      </c>
      <c r="B58" s="58" t="s">
        <v>50</v>
      </c>
      <c r="C58" s="137">
        <v>2</v>
      </c>
      <c r="D58" s="205">
        <v>10</v>
      </c>
      <c r="E58" s="146" t="s">
        <v>58</v>
      </c>
      <c r="F58" s="130"/>
      <c r="G58" s="130"/>
    </row>
    <row r="59" spans="1:7">
      <c r="A59" s="158" t="s">
        <v>60</v>
      </c>
      <c r="B59" s="58" t="s">
        <v>50</v>
      </c>
      <c r="C59" s="137">
        <v>3</v>
      </c>
      <c r="D59" s="205">
        <v>18</v>
      </c>
      <c r="E59" s="146" t="s">
        <v>58</v>
      </c>
      <c r="F59" s="130"/>
      <c r="G59" s="130"/>
    </row>
    <row r="60" spans="1:7">
      <c r="A60" s="158" t="s">
        <v>60</v>
      </c>
      <c r="B60" s="58" t="s">
        <v>50</v>
      </c>
      <c r="C60" s="137">
        <v>4</v>
      </c>
      <c r="D60" s="205">
        <v>9</v>
      </c>
      <c r="E60" s="146" t="s">
        <v>58</v>
      </c>
      <c r="F60" s="130"/>
      <c r="G60" s="130"/>
    </row>
    <row r="61" spans="1:7">
      <c r="A61" s="158" t="s">
        <v>60</v>
      </c>
      <c r="B61" s="58" t="s">
        <v>50</v>
      </c>
      <c r="C61" s="137">
        <v>5</v>
      </c>
      <c r="D61" s="205">
        <v>8</v>
      </c>
      <c r="E61" s="146" t="s">
        <v>58</v>
      </c>
      <c r="F61" s="130"/>
      <c r="G61" s="130"/>
    </row>
    <row r="62" spans="1:7">
      <c r="A62" s="158" t="s">
        <v>60</v>
      </c>
      <c r="B62" s="58" t="s">
        <v>50</v>
      </c>
      <c r="C62" s="137">
        <v>6</v>
      </c>
      <c r="D62" s="205">
        <v>8</v>
      </c>
      <c r="E62" s="146" t="s">
        <v>58</v>
      </c>
      <c r="F62" s="130"/>
      <c r="G62" s="130"/>
    </row>
    <row r="63" spans="1:7" ht="15.75" thickBot="1">
      <c r="A63" s="159" t="s">
        <v>60</v>
      </c>
      <c r="B63" s="96" t="s">
        <v>50</v>
      </c>
      <c r="C63" s="144">
        <v>7</v>
      </c>
      <c r="D63" s="210">
        <v>8</v>
      </c>
      <c r="E63" s="144" t="s">
        <v>58</v>
      </c>
      <c r="F63" s="145"/>
      <c r="G63" s="145"/>
    </row>
    <row r="64" spans="1:7">
      <c r="A64" s="180" t="s">
        <v>61</v>
      </c>
      <c r="B64" s="136" t="s">
        <v>51</v>
      </c>
      <c r="C64" s="136">
        <v>1</v>
      </c>
      <c r="D64" s="189">
        <v>32</v>
      </c>
      <c r="E64" s="153" t="s">
        <v>58</v>
      </c>
      <c r="F64" s="128"/>
      <c r="G64" s="128" t="s">
        <v>76</v>
      </c>
    </row>
    <row r="65" spans="1:7">
      <c r="A65" s="179" t="s">
        <v>61</v>
      </c>
      <c r="B65" s="137" t="s">
        <v>51</v>
      </c>
      <c r="C65" s="137">
        <v>2</v>
      </c>
      <c r="D65" s="190"/>
      <c r="E65" s="211" t="s">
        <v>59</v>
      </c>
      <c r="F65" s="130" t="s">
        <v>68</v>
      </c>
      <c r="G65" s="130"/>
    </row>
    <row r="66" spans="1:7">
      <c r="A66" s="179" t="s">
        <v>61</v>
      </c>
      <c r="B66" s="137" t="s">
        <v>51</v>
      </c>
      <c r="C66" s="137">
        <v>3</v>
      </c>
      <c r="D66" s="190"/>
      <c r="E66" s="211" t="s">
        <v>59</v>
      </c>
      <c r="F66" s="130" t="s">
        <v>68</v>
      </c>
      <c r="G66" s="130"/>
    </row>
    <row r="67" spans="1:7">
      <c r="A67" s="179" t="s">
        <v>61</v>
      </c>
      <c r="B67" s="137" t="s">
        <v>51</v>
      </c>
      <c r="C67" s="137">
        <v>4</v>
      </c>
      <c r="D67" s="190"/>
      <c r="E67" s="211" t="s">
        <v>59</v>
      </c>
      <c r="F67" s="130" t="s">
        <v>68</v>
      </c>
      <c r="G67" s="130"/>
    </row>
    <row r="68" spans="1:7">
      <c r="A68" s="179" t="s">
        <v>61</v>
      </c>
      <c r="B68" s="137" t="s">
        <v>51</v>
      </c>
      <c r="C68" s="137">
        <v>5</v>
      </c>
      <c r="D68" s="190"/>
      <c r="E68" s="211" t="s">
        <v>59</v>
      </c>
      <c r="F68" s="130" t="s">
        <v>68</v>
      </c>
      <c r="G68" s="130"/>
    </row>
    <row r="69" spans="1:7">
      <c r="A69" s="179" t="s">
        <v>61</v>
      </c>
      <c r="B69" s="137" t="s">
        <v>51</v>
      </c>
      <c r="C69" s="137">
        <v>6</v>
      </c>
      <c r="D69" s="190"/>
      <c r="E69" s="211" t="s">
        <v>59</v>
      </c>
      <c r="F69" s="130" t="s">
        <v>68</v>
      </c>
      <c r="G69" s="130"/>
    </row>
    <row r="70" spans="1:7" ht="15.75" thickBot="1">
      <c r="A70" s="181" t="s">
        <v>61</v>
      </c>
      <c r="B70" s="138" t="s">
        <v>51</v>
      </c>
      <c r="C70" s="138">
        <v>7</v>
      </c>
      <c r="D70" s="192"/>
      <c r="E70" s="208" t="s">
        <v>59</v>
      </c>
      <c r="F70" s="130" t="s">
        <v>68</v>
      </c>
      <c r="G70" s="132"/>
    </row>
    <row r="71" spans="1:7">
      <c r="A71" s="180" t="s">
        <v>61</v>
      </c>
      <c r="B71" s="136" t="s">
        <v>53</v>
      </c>
      <c r="C71" s="136">
        <v>1</v>
      </c>
      <c r="D71" s="189">
        <v>22</v>
      </c>
      <c r="E71" s="133" t="s">
        <v>58</v>
      </c>
      <c r="F71" s="128"/>
      <c r="G71" s="128"/>
    </row>
    <row r="72" spans="1:7">
      <c r="A72" s="179" t="s">
        <v>61</v>
      </c>
      <c r="B72" s="137" t="s">
        <v>53</v>
      </c>
      <c r="C72" s="137">
        <v>2</v>
      </c>
      <c r="D72" s="195">
        <v>10</v>
      </c>
      <c r="E72" s="134" t="s">
        <v>58</v>
      </c>
      <c r="F72" s="130"/>
      <c r="G72" s="130"/>
    </row>
    <row r="73" spans="1:7">
      <c r="A73" s="179" t="s">
        <v>61</v>
      </c>
      <c r="B73" s="137" t="s">
        <v>53</v>
      </c>
      <c r="C73" s="137">
        <v>3</v>
      </c>
      <c r="D73" s="195">
        <v>12</v>
      </c>
      <c r="E73" s="134" t="s">
        <v>58</v>
      </c>
      <c r="F73" s="130"/>
      <c r="G73" s="130"/>
    </row>
    <row r="74" spans="1:7">
      <c r="A74" s="179" t="s">
        <v>61</v>
      </c>
      <c r="B74" s="137" t="s">
        <v>53</v>
      </c>
      <c r="C74" s="137">
        <v>4</v>
      </c>
      <c r="D74" s="195">
        <v>9</v>
      </c>
      <c r="E74" s="134" t="s">
        <v>58</v>
      </c>
      <c r="F74" s="130"/>
      <c r="G74" s="130"/>
    </row>
    <row r="75" spans="1:7">
      <c r="A75" s="179" t="s">
        <v>61</v>
      </c>
      <c r="B75" s="137" t="s">
        <v>53</v>
      </c>
      <c r="C75" s="137">
        <v>5</v>
      </c>
      <c r="D75" s="195">
        <v>43</v>
      </c>
      <c r="E75" s="134" t="s">
        <v>58</v>
      </c>
      <c r="F75" s="130"/>
      <c r="G75" s="130"/>
    </row>
    <row r="76" spans="1:7">
      <c r="A76" s="179" t="s">
        <v>61</v>
      </c>
      <c r="B76" s="137" t="s">
        <v>53</v>
      </c>
      <c r="C76" s="137">
        <v>6</v>
      </c>
      <c r="D76" s="195">
        <v>10</v>
      </c>
      <c r="E76" s="134" t="s">
        <v>58</v>
      </c>
      <c r="F76" s="130"/>
      <c r="G76" s="130"/>
    </row>
    <row r="77" spans="1:7" ht="15.75" thickBot="1">
      <c r="A77" s="181" t="s">
        <v>61</v>
      </c>
      <c r="B77" s="138" t="s">
        <v>53</v>
      </c>
      <c r="C77" s="138">
        <v>7</v>
      </c>
      <c r="D77" s="196">
        <v>3</v>
      </c>
      <c r="E77" s="135" t="s">
        <v>58</v>
      </c>
      <c r="F77" s="132"/>
      <c r="G77" s="132"/>
    </row>
    <row r="78" spans="1:7">
      <c r="A78" s="179" t="s">
        <v>61</v>
      </c>
      <c r="B78" s="140" t="s">
        <v>52</v>
      </c>
      <c r="C78" s="140">
        <v>1</v>
      </c>
      <c r="D78" s="203">
        <v>10</v>
      </c>
      <c r="E78" s="141" t="s">
        <v>58</v>
      </c>
      <c r="F78" s="142"/>
      <c r="G78" s="142"/>
    </row>
    <row r="79" spans="1:7">
      <c r="A79" s="179" t="s">
        <v>61</v>
      </c>
      <c r="B79" s="137" t="s">
        <v>52</v>
      </c>
      <c r="C79" s="137">
        <v>2</v>
      </c>
      <c r="D79" s="205">
        <v>19</v>
      </c>
      <c r="E79" s="134" t="s">
        <v>58</v>
      </c>
      <c r="F79" s="130"/>
      <c r="G79" s="130"/>
    </row>
    <row r="80" spans="1:7">
      <c r="A80" s="179" t="s">
        <v>61</v>
      </c>
      <c r="B80" s="137" t="s">
        <v>52</v>
      </c>
      <c r="C80" s="137">
        <v>3</v>
      </c>
      <c r="D80" s="205">
        <v>20</v>
      </c>
      <c r="E80" s="134" t="s">
        <v>58</v>
      </c>
      <c r="F80" s="130"/>
      <c r="G80" s="130"/>
    </row>
    <row r="81" spans="1:7">
      <c r="A81" s="179" t="s">
        <v>61</v>
      </c>
      <c r="B81" s="137" t="s">
        <v>52</v>
      </c>
      <c r="C81" s="137">
        <v>4</v>
      </c>
      <c r="D81" s="205">
        <v>20</v>
      </c>
      <c r="E81" s="134" t="s">
        <v>58</v>
      </c>
      <c r="F81" s="130"/>
      <c r="G81" s="130"/>
    </row>
    <row r="82" spans="1:7">
      <c r="A82" s="179" t="s">
        <v>61</v>
      </c>
      <c r="B82" s="137" t="s">
        <v>52</v>
      </c>
      <c r="C82" s="137">
        <v>5</v>
      </c>
      <c r="D82" s="205">
        <v>9</v>
      </c>
      <c r="E82" s="154" t="s">
        <v>59</v>
      </c>
      <c r="F82" s="130" t="s">
        <v>68</v>
      </c>
      <c r="G82" s="206" t="s">
        <v>84</v>
      </c>
    </row>
    <row r="83" spans="1:7">
      <c r="A83" s="179" t="s">
        <v>61</v>
      </c>
      <c r="B83" s="137" t="s">
        <v>52</v>
      </c>
      <c r="C83" s="137">
        <v>6</v>
      </c>
      <c r="D83" s="205">
        <v>31</v>
      </c>
      <c r="E83" s="134" t="s">
        <v>58</v>
      </c>
      <c r="F83" s="130"/>
      <c r="G83" s="130"/>
    </row>
    <row r="84" spans="1:7" ht="15.75" thickBot="1">
      <c r="A84" s="179" t="s">
        <v>61</v>
      </c>
      <c r="B84" s="138" t="s">
        <v>52</v>
      </c>
      <c r="C84" s="138">
        <v>7</v>
      </c>
      <c r="D84" s="207" t="s">
        <v>78</v>
      </c>
      <c r="E84" s="208" t="s">
        <v>59</v>
      </c>
      <c r="F84" s="130" t="s">
        <v>68</v>
      </c>
      <c r="G84" s="132"/>
    </row>
    <row r="85" spans="1:7">
      <c r="A85" s="160" t="s">
        <v>62</v>
      </c>
      <c r="B85" s="60" t="s">
        <v>50</v>
      </c>
      <c r="C85" s="136">
        <v>1</v>
      </c>
      <c r="D85" s="189">
        <v>22</v>
      </c>
      <c r="E85" s="133" t="s">
        <v>58</v>
      </c>
      <c r="F85" s="128"/>
      <c r="G85" s="128"/>
    </row>
    <row r="86" spans="1:7">
      <c r="A86" s="161" t="s">
        <v>62</v>
      </c>
      <c r="B86" s="58" t="s">
        <v>50</v>
      </c>
      <c r="C86" s="137">
        <v>2</v>
      </c>
      <c r="D86" s="195">
        <v>10</v>
      </c>
      <c r="E86" s="134" t="s">
        <v>58</v>
      </c>
      <c r="F86" s="130"/>
      <c r="G86" s="130"/>
    </row>
    <row r="87" spans="1:7">
      <c r="A87" s="161" t="s">
        <v>62</v>
      </c>
      <c r="B87" s="58" t="s">
        <v>50</v>
      </c>
      <c r="C87" s="137">
        <v>3</v>
      </c>
      <c r="D87" s="195">
        <v>18</v>
      </c>
      <c r="E87" s="134" t="s">
        <v>58</v>
      </c>
      <c r="F87" s="130"/>
      <c r="G87" s="130"/>
    </row>
    <row r="88" spans="1:7">
      <c r="A88" s="161" t="s">
        <v>62</v>
      </c>
      <c r="B88" s="58" t="s">
        <v>50</v>
      </c>
      <c r="C88" s="137">
        <v>4</v>
      </c>
      <c r="D88" s="195">
        <v>9</v>
      </c>
      <c r="E88" s="134" t="s">
        <v>58</v>
      </c>
      <c r="F88" s="130"/>
      <c r="G88" s="130"/>
    </row>
    <row r="89" spans="1:7">
      <c r="A89" s="161" t="s">
        <v>62</v>
      </c>
      <c r="B89" s="58" t="s">
        <v>50</v>
      </c>
      <c r="C89" s="137">
        <v>5</v>
      </c>
      <c r="D89" s="195">
        <v>8</v>
      </c>
      <c r="E89" s="134" t="s">
        <v>58</v>
      </c>
      <c r="F89" s="130"/>
      <c r="G89" s="130"/>
    </row>
    <row r="90" spans="1:7">
      <c r="A90" s="161" t="s">
        <v>62</v>
      </c>
      <c r="B90" s="58" t="s">
        <v>50</v>
      </c>
      <c r="C90" s="137">
        <v>6</v>
      </c>
      <c r="D90" s="195">
        <v>8</v>
      </c>
      <c r="E90" s="134" t="s">
        <v>58</v>
      </c>
      <c r="F90" s="130"/>
      <c r="G90" s="130"/>
    </row>
    <row r="91" spans="1:7" ht="15.75" thickBot="1">
      <c r="A91" s="162" t="s">
        <v>62</v>
      </c>
      <c r="B91" s="62" t="s">
        <v>50</v>
      </c>
      <c r="C91" s="138">
        <v>7</v>
      </c>
      <c r="D91" s="196">
        <v>8</v>
      </c>
      <c r="E91" s="135" t="s">
        <v>58</v>
      </c>
      <c r="F91" s="132"/>
      <c r="G91" s="132"/>
    </row>
    <row r="92" spans="1:7">
      <c r="D92" s="212"/>
    </row>
  </sheetData>
  <mergeCells count="2">
    <mergeCell ref="D8:F9"/>
    <mergeCell ref="A12:G12"/>
  </mergeCells>
  <hyperlinks>
    <hyperlink ref="G43" r:id="rId1"/>
    <hyperlink ref="G44" r:id="rId2"/>
    <hyperlink ref="G45" r:id="rId3"/>
    <hyperlink ref="G46" r:id="rId4"/>
    <hyperlink ref="G82"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dimension ref="A1:N111"/>
  <sheetViews>
    <sheetView zoomScale="90" zoomScaleNormal="90" workbookViewId="0">
      <selection activeCell="E13" sqref="E13"/>
    </sheetView>
  </sheetViews>
  <sheetFormatPr defaultRowHeight="15"/>
  <cols>
    <col min="1" max="1" width="15.140625" customWidth="1"/>
    <col min="2" max="7" width="14.42578125" customWidth="1"/>
    <col min="9" max="14" width="13" customWidth="1"/>
  </cols>
  <sheetData>
    <row r="1" spans="1:5" ht="39.75" customHeight="1" thickBot="1">
      <c r="A1" s="218" t="s">
        <v>23</v>
      </c>
      <c r="B1" s="151" t="s">
        <v>172</v>
      </c>
      <c r="D1" s="151" t="s">
        <v>169</v>
      </c>
      <c r="E1" s="151" t="s">
        <v>170</v>
      </c>
    </row>
    <row r="2" spans="1:5">
      <c r="A2" s="140" t="s">
        <v>88</v>
      </c>
      <c r="B2" s="461">
        <v>0.45400000000000001</v>
      </c>
      <c r="D2" s="229" t="s">
        <v>52</v>
      </c>
      <c r="E2" s="454">
        <v>0.437</v>
      </c>
    </row>
    <row r="3" spans="1:5">
      <c r="A3" s="140" t="s">
        <v>89</v>
      </c>
      <c r="B3" s="462">
        <v>0.56399999999999995</v>
      </c>
      <c r="D3" s="230" t="s">
        <v>25</v>
      </c>
      <c r="E3" s="455">
        <v>0.496</v>
      </c>
    </row>
    <row r="4" spans="1:5">
      <c r="A4" s="140" t="s">
        <v>90</v>
      </c>
      <c r="B4" s="462">
        <v>0.56399999999999995</v>
      </c>
      <c r="D4" s="230" t="s">
        <v>51</v>
      </c>
      <c r="E4" s="456">
        <v>0.52500000000000002</v>
      </c>
    </row>
    <row r="5" spans="1:5">
      <c r="A5" s="140" t="s">
        <v>91</v>
      </c>
      <c r="B5" s="463">
        <v>0.42099999999999999</v>
      </c>
      <c r="D5" s="230" t="s">
        <v>53</v>
      </c>
      <c r="E5" s="455">
        <v>0.41899999999999998</v>
      </c>
    </row>
    <row r="6" spans="1:5" ht="15.75" thickBot="1">
      <c r="A6" s="140" t="s">
        <v>92</v>
      </c>
      <c r="B6" s="466">
        <v>0.222</v>
      </c>
      <c r="D6" s="450" t="s">
        <v>50</v>
      </c>
      <c r="E6" s="457">
        <v>0.38800000000000001</v>
      </c>
    </row>
    <row r="7" spans="1:5" ht="15.75" thickBot="1">
      <c r="A7" s="140" t="s">
        <v>93</v>
      </c>
      <c r="B7" s="466">
        <v>0.39400000000000002</v>
      </c>
      <c r="D7" s="458" t="s">
        <v>171</v>
      </c>
      <c r="E7" s="459">
        <v>0.438</v>
      </c>
    </row>
    <row r="8" spans="1:5" ht="15.75" thickBot="1">
      <c r="A8" s="229" t="s">
        <v>182</v>
      </c>
      <c r="B8" s="463">
        <v>0.437</v>
      </c>
    </row>
    <row r="9" spans="1:5" ht="45.75" thickBot="1">
      <c r="A9" s="218" t="s">
        <v>23</v>
      </c>
      <c r="B9" s="151" t="s">
        <v>173</v>
      </c>
    </row>
    <row r="10" spans="1:5">
      <c r="A10" s="220" t="s">
        <v>94</v>
      </c>
      <c r="B10" s="461">
        <v>0.498</v>
      </c>
    </row>
    <row r="11" spans="1:5">
      <c r="A11" s="137" t="s">
        <v>95</v>
      </c>
      <c r="B11" s="462">
        <v>0.53100000000000003</v>
      </c>
    </row>
    <row r="12" spans="1:5">
      <c r="A12" s="137" t="s">
        <v>96</v>
      </c>
      <c r="B12" s="463">
        <v>0.434</v>
      </c>
    </row>
    <row r="13" spans="1:5">
      <c r="A13" s="137" t="s">
        <v>97</v>
      </c>
      <c r="B13" s="463">
        <v>0.47199999999999998</v>
      </c>
    </row>
    <row r="14" spans="1:5">
      <c r="A14" s="137" t="s">
        <v>98</v>
      </c>
      <c r="B14" s="463">
        <v>0.5</v>
      </c>
    </row>
    <row r="15" spans="1:5">
      <c r="A15" s="137" t="s">
        <v>99</v>
      </c>
      <c r="B15" s="462">
        <v>0.63300000000000001</v>
      </c>
    </row>
    <row r="16" spans="1:5" ht="15.75" thickBot="1">
      <c r="A16" s="140" t="s">
        <v>100</v>
      </c>
      <c r="B16" s="464">
        <v>0.40400000000000003</v>
      </c>
    </row>
    <row r="17" spans="1:2" ht="15.75" thickBot="1">
      <c r="A17" s="229" t="s">
        <v>183</v>
      </c>
      <c r="B17" s="465">
        <v>0.496</v>
      </c>
    </row>
    <row r="18" spans="1:2" ht="45.75" thickBot="1">
      <c r="A18" s="218" t="s">
        <v>23</v>
      </c>
      <c r="B18" s="151" t="s">
        <v>175</v>
      </c>
    </row>
    <row r="19" spans="1:2" ht="15.75" thickBot="1">
      <c r="A19" s="220" t="s">
        <v>101</v>
      </c>
      <c r="B19" s="232">
        <v>52.5</v>
      </c>
    </row>
    <row r="20" spans="1:2" ht="45.75" thickBot="1">
      <c r="A20" s="218" t="s">
        <v>23</v>
      </c>
      <c r="B20" s="151" t="s">
        <v>174</v>
      </c>
    </row>
    <row r="21" spans="1:2">
      <c r="A21" s="136" t="s">
        <v>102</v>
      </c>
      <c r="B21" s="467">
        <v>0.25700000000000001</v>
      </c>
    </row>
    <row r="22" spans="1:2">
      <c r="A22" s="137" t="s">
        <v>103</v>
      </c>
      <c r="B22" s="462">
        <v>0.55700000000000005</v>
      </c>
    </row>
    <row r="23" spans="1:2">
      <c r="A23" s="137" t="s">
        <v>104</v>
      </c>
      <c r="B23" s="466">
        <v>8.3000000000000004E-2</v>
      </c>
    </row>
    <row r="24" spans="1:2">
      <c r="A24" s="137" t="s">
        <v>105</v>
      </c>
      <c r="B24" s="466">
        <v>0.19800000000000001</v>
      </c>
    </row>
    <row r="25" spans="1:2">
      <c r="A25" s="137" t="s">
        <v>106</v>
      </c>
      <c r="B25" s="463">
        <v>0.47799999999999998</v>
      </c>
    </row>
    <row r="26" spans="1:2">
      <c r="A26" s="137" t="s">
        <v>107</v>
      </c>
      <c r="B26" s="466">
        <v>0.25700000000000001</v>
      </c>
    </row>
    <row r="27" spans="1:2" ht="15.75" thickBot="1">
      <c r="A27" s="138" t="s">
        <v>108</v>
      </c>
      <c r="B27" s="468">
        <v>1</v>
      </c>
    </row>
    <row r="28" spans="1:2" ht="15.75" thickBot="1">
      <c r="A28" s="229" t="s">
        <v>184</v>
      </c>
      <c r="B28" s="469">
        <v>0.41899999999999998</v>
      </c>
    </row>
    <row r="29" spans="1:2" ht="45.75" thickBot="1">
      <c r="A29" s="218" t="s">
        <v>23</v>
      </c>
      <c r="B29" s="151" t="s">
        <v>176</v>
      </c>
    </row>
    <row r="30" spans="1:2">
      <c r="A30" s="221" t="s">
        <v>109</v>
      </c>
      <c r="B30" s="461">
        <v>0.53900000000000003</v>
      </c>
    </row>
    <row r="31" spans="1:2">
      <c r="A31" s="58" t="s">
        <v>110</v>
      </c>
      <c r="B31" s="462">
        <v>0.55000000000000004</v>
      </c>
    </row>
    <row r="32" spans="1:2">
      <c r="A32" s="58" t="s">
        <v>111</v>
      </c>
      <c r="B32" s="463">
        <v>0.44800000000000001</v>
      </c>
    </row>
    <row r="33" spans="1:5">
      <c r="A33" s="58" t="s">
        <v>112</v>
      </c>
      <c r="B33" s="466">
        <v>0.27800000000000002</v>
      </c>
    </row>
    <row r="34" spans="1:5">
      <c r="A34" s="58" t="s">
        <v>113</v>
      </c>
      <c r="B34" s="466">
        <v>0.223</v>
      </c>
    </row>
    <row r="35" spans="1:5">
      <c r="A35" s="58" t="s">
        <v>114</v>
      </c>
      <c r="B35" s="463">
        <v>0.44600000000000001</v>
      </c>
    </row>
    <row r="36" spans="1:5" ht="15.75" thickBot="1">
      <c r="A36" s="222" t="s">
        <v>115</v>
      </c>
      <c r="B36" s="470">
        <v>0.23200000000000001</v>
      </c>
    </row>
    <row r="37" spans="1:5">
      <c r="A37" s="229" t="s">
        <v>185</v>
      </c>
      <c r="B37" s="471">
        <v>0.38800000000000001</v>
      </c>
    </row>
    <row r="38" spans="1:5" ht="15.75" thickBot="1"/>
    <row r="39" spans="1:5" ht="30.75" thickBot="1">
      <c r="A39" s="218" t="s">
        <v>23</v>
      </c>
      <c r="B39" s="151" t="s">
        <v>177</v>
      </c>
      <c r="D39" s="151" t="s">
        <v>23</v>
      </c>
      <c r="E39" s="151" t="s">
        <v>21</v>
      </c>
    </row>
    <row r="40" spans="1:5">
      <c r="A40" s="140" t="s">
        <v>88</v>
      </c>
      <c r="B40" s="232">
        <v>3.94</v>
      </c>
      <c r="D40" s="229" t="s">
        <v>52</v>
      </c>
      <c r="E40" s="128">
        <v>3.69</v>
      </c>
    </row>
    <row r="41" spans="1:5">
      <c r="A41" s="140" t="s">
        <v>89</v>
      </c>
      <c r="B41" s="233">
        <v>3.65</v>
      </c>
      <c r="D41" s="230" t="s">
        <v>25</v>
      </c>
      <c r="E41" s="130">
        <v>3.64</v>
      </c>
    </row>
    <row r="42" spans="1:5">
      <c r="A42" s="140" t="s">
        <v>90</v>
      </c>
      <c r="B42" s="233">
        <v>3.38</v>
      </c>
      <c r="D42" s="230" t="s">
        <v>51</v>
      </c>
      <c r="E42" s="130">
        <v>3.73</v>
      </c>
    </row>
    <row r="43" spans="1:5">
      <c r="A43" s="140" t="s">
        <v>91</v>
      </c>
      <c r="B43" s="233">
        <v>3.76</v>
      </c>
      <c r="D43" s="230" t="s">
        <v>53</v>
      </c>
      <c r="E43" s="130">
        <v>3.59</v>
      </c>
    </row>
    <row r="44" spans="1:5" ht="15.75" thickBot="1">
      <c r="A44" s="140" t="s">
        <v>92</v>
      </c>
      <c r="B44" s="233">
        <v>3.61</v>
      </c>
      <c r="D44" s="450" t="s">
        <v>50</v>
      </c>
      <c r="E44" s="132">
        <v>3.72</v>
      </c>
    </row>
    <row r="45" spans="1:5" ht="15.75" thickBot="1">
      <c r="A45" s="140" t="s">
        <v>93</v>
      </c>
      <c r="B45" s="448">
        <v>3.8</v>
      </c>
      <c r="D45" s="458" t="s">
        <v>171</v>
      </c>
      <c r="E45" s="460">
        <v>3.67</v>
      </c>
    </row>
    <row r="46" spans="1:5" ht="15.75" thickBot="1">
      <c r="A46" s="229" t="s">
        <v>182</v>
      </c>
      <c r="B46" s="128">
        <v>3.69</v>
      </c>
    </row>
    <row r="47" spans="1:5" ht="30.75" thickBot="1">
      <c r="A47" s="218" t="s">
        <v>23</v>
      </c>
      <c r="B47" s="151" t="s">
        <v>178</v>
      </c>
    </row>
    <row r="48" spans="1:5">
      <c r="A48" s="220" t="s">
        <v>94</v>
      </c>
      <c r="B48" s="232">
        <v>3.62</v>
      </c>
    </row>
    <row r="49" spans="1:2">
      <c r="A49" s="137" t="s">
        <v>95</v>
      </c>
      <c r="B49" s="233">
        <v>3.91</v>
      </c>
    </row>
    <row r="50" spans="1:2">
      <c r="A50" s="137" t="s">
        <v>96</v>
      </c>
      <c r="B50" s="233">
        <v>3.69</v>
      </c>
    </row>
    <row r="51" spans="1:2">
      <c r="A51" s="137" t="s">
        <v>97</v>
      </c>
      <c r="B51" s="233">
        <v>3.64</v>
      </c>
    </row>
    <row r="52" spans="1:2">
      <c r="A52" s="137" t="s">
        <v>98</v>
      </c>
      <c r="B52" s="233">
        <v>3.26</v>
      </c>
    </row>
    <row r="53" spans="1:2">
      <c r="A53" s="137" t="s">
        <v>99</v>
      </c>
      <c r="B53" s="233">
        <v>3.84</v>
      </c>
    </row>
    <row r="54" spans="1:2">
      <c r="A54" s="140" t="s">
        <v>100</v>
      </c>
      <c r="B54" s="235">
        <v>3.55</v>
      </c>
    </row>
    <row r="55" spans="1:2" ht="15.75" thickBot="1">
      <c r="A55" s="230" t="s">
        <v>183</v>
      </c>
      <c r="B55" s="130">
        <v>3.64</v>
      </c>
    </row>
    <row r="56" spans="1:2" ht="30.75" thickBot="1">
      <c r="A56" s="218" t="s">
        <v>23</v>
      </c>
      <c r="B56" s="151" t="s">
        <v>179</v>
      </c>
    </row>
    <row r="57" spans="1:2" ht="15.75" thickBot="1">
      <c r="A57" s="220" t="s">
        <v>101</v>
      </c>
      <c r="B57" s="232">
        <v>3.73</v>
      </c>
    </row>
    <row r="58" spans="1:2" ht="30.75" thickBot="1">
      <c r="A58" s="218" t="s">
        <v>23</v>
      </c>
      <c r="B58" s="151" t="s">
        <v>180</v>
      </c>
    </row>
    <row r="59" spans="1:2">
      <c r="A59" s="136" t="s">
        <v>102</v>
      </c>
      <c r="B59" s="232">
        <v>3.78</v>
      </c>
    </row>
    <row r="60" spans="1:2">
      <c r="A60" s="137" t="s">
        <v>103</v>
      </c>
      <c r="B60" s="233">
        <v>3.29</v>
      </c>
    </row>
    <row r="61" spans="1:2">
      <c r="A61" s="137" t="s">
        <v>104</v>
      </c>
      <c r="B61" s="233">
        <v>4.29</v>
      </c>
    </row>
    <row r="62" spans="1:2">
      <c r="A62" s="137" t="s">
        <v>105</v>
      </c>
      <c r="B62" s="233">
        <v>2.73</v>
      </c>
    </row>
    <row r="63" spans="1:2">
      <c r="A63" s="137" t="s">
        <v>106</v>
      </c>
      <c r="B63" s="233">
        <v>3.71</v>
      </c>
    </row>
    <row r="64" spans="1:2">
      <c r="A64" s="137" t="s">
        <v>107</v>
      </c>
      <c r="B64" s="233">
        <v>3.73</v>
      </c>
    </row>
    <row r="65" spans="1:14" ht="15.75" thickBot="1">
      <c r="A65" s="138" t="s">
        <v>108</v>
      </c>
      <c r="B65" s="449">
        <v>3.6</v>
      </c>
    </row>
    <row r="66" spans="1:14" ht="15.75" thickBot="1">
      <c r="A66" s="230" t="s">
        <v>184</v>
      </c>
      <c r="B66" s="130">
        <v>3.59</v>
      </c>
    </row>
    <row r="67" spans="1:14" ht="30.75" thickBot="1">
      <c r="A67" s="218" t="s">
        <v>23</v>
      </c>
      <c r="B67" s="151" t="s">
        <v>181</v>
      </c>
    </row>
    <row r="68" spans="1:14">
      <c r="A68" s="221" t="s">
        <v>109</v>
      </c>
      <c r="B68" s="232">
        <v>4.13</v>
      </c>
    </row>
    <row r="69" spans="1:14">
      <c r="A69" s="58" t="s">
        <v>110</v>
      </c>
      <c r="B69" s="233">
        <v>3.29</v>
      </c>
    </row>
    <row r="70" spans="1:14">
      <c r="A70" s="58" t="s">
        <v>111</v>
      </c>
      <c r="B70" s="233">
        <v>3.92</v>
      </c>
    </row>
    <row r="71" spans="1:14">
      <c r="A71" s="58" t="s">
        <v>112</v>
      </c>
      <c r="B71" s="233">
        <v>3.44</v>
      </c>
    </row>
    <row r="72" spans="1:14">
      <c r="A72" s="58" t="s">
        <v>113</v>
      </c>
      <c r="B72" s="233">
        <v>3.19</v>
      </c>
    </row>
    <row r="73" spans="1:14">
      <c r="A73" s="58" t="s">
        <v>114</v>
      </c>
      <c r="B73" s="233">
        <v>3.69</v>
      </c>
    </row>
    <row r="74" spans="1:14" ht="15.75" thickBot="1">
      <c r="A74" s="222" t="s">
        <v>115</v>
      </c>
      <c r="B74" s="234">
        <v>4.3899999999999997</v>
      </c>
    </row>
    <row r="75" spans="1:14" ht="15.75" thickBot="1">
      <c r="A75" s="450" t="s">
        <v>185</v>
      </c>
      <c r="B75" s="132">
        <v>3.72</v>
      </c>
    </row>
    <row r="77" spans="1:14" ht="19.5" thickBot="1">
      <c r="A77" s="249" t="s">
        <v>119</v>
      </c>
      <c r="B77" s="26"/>
      <c r="C77" s="26"/>
      <c r="F77" s="231"/>
      <c r="G77" s="231"/>
      <c r="H77" s="231"/>
    </row>
    <row r="78" spans="1:14" ht="15.75" thickBot="1">
      <c r="A78" s="217" t="s">
        <v>118</v>
      </c>
      <c r="B78" s="219" t="s">
        <v>154</v>
      </c>
      <c r="C78" s="219" t="s">
        <v>158</v>
      </c>
      <c r="D78" s="219" t="s">
        <v>157</v>
      </c>
      <c r="E78" s="219" t="s">
        <v>155</v>
      </c>
      <c r="F78" s="219" t="s">
        <v>156</v>
      </c>
      <c r="G78" s="219" t="s">
        <v>120</v>
      </c>
      <c r="H78" s="760" t="s">
        <v>23</v>
      </c>
      <c r="I78" s="760"/>
      <c r="J78" s="760"/>
      <c r="K78" s="760"/>
      <c r="L78" s="760"/>
      <c r="M78" s="760"/>
      <c r="N78" s="760"/>
    </row>
    <row r="79" spans="1:14">
      <c r="A79" s="245" t="s">
        <v>0</v>
      </c>
      <c r="B79" s="246">
        <v>29.8</v>
      </c>
      <c r="C79" s="246">
        <v>33</v>
      </c>
      <c r="D79" s="472">
        <v>40.6</v>
      </c>
      <c r="E79" s="246">
        <v>36.6</v>
      </c>
      <c r="F79" s="246">
        <v>22.6</v>
      </c>
      <c r="G79" s="483">
        <v>30.2</v>
      </c>
      <c r="H79" s="763" t="s">
        <v>32</v>
      </c>
      <c r="I79" s="763"/>
      <c r="J79" s="763"/>
      <c r="K79" s="763"/>
      <c r="L79" s="763"/>
      <c r="M79" s="763"/>
      <c r="N79" s="763"/>
    </row>
    <row r="80" spans="1:14">
      <c r="A80" s="238" t="s">
        <v>1</v>
      </c>
      <c r="B80" s="241">
        <v>46.5</v>
      </c>
      <c r="C80" s="247">
        <v>53.7</v>
      </c>
      <c r="D80" s="473">
        <v>56.3</v>
      </c>
      <c r="E80" s="241">
        <v>44</v>
      </c>
      <c r="F80" s="241">
        <v>42.6</v>
      </c>
      <c r="G80" s="241">
        <v>47.2</v>
      </c>
      <c r="H80" s="759" t="s">
        <v>34</v>
      </c>
      <c r="I80" s="759"/>
      <c r="J80" s="759"/>
      <c r="K80" s="759"/>
      <c r="L80" s="759"/>
      <c r="M80" s="759"/>
      <c r="N80" s="759"/>
    </row>
    <row r="81" spans="1:14">
      <c r="A81" s="238" t="s">
        <v>6</v>
      </c>
      <c r="B81" s="241">
        <v>47.1</v>
      </c>
      <c r="C81" s="241">
        <v>48.7</v>
      </c>
      <c r="D81" s="473">
        <v>56.3</v>
      </c>
      <c r="E81" s="241">
        <v>44</v>
      </c>
      <c r="F81" s="241">
        <v>42.6</v>
      </c>
      <c r="G81" s="241">
        <v>45.9</v>
      </c>
      <c r="H81" s="759" t="s">
        <v>33</v>
      </c>
      <c r="I81" s="759"/>
      <c r="J81" s="759"/>
      <c r="K81" s="759"/>
      <c r="L81" s="759"/>
      <c r="M81" s="759"/>
      <c r="N81" s="759"/>
    </row>
    <row r="82" spans="1:14">
      <c r="A82" s="238" t="s">
        <v>7</v>
      </c>
      <c r="B82" s="241">
        <v>47.1</v>
      </c>
      <c r="C82" s="241">
        <v>49.5</v>
      </c>
      <c r="D82" s="473">
        <v>56.3</v>
      </c>
      <c r="E82" s="241">
        <v>44</v>
      </c>
      <c r="F82" s="241">
        <v>41</v>
      </c>
      <c r="G82" s="241">
        <v>45.7</v>
      </c>
      <c r="H82" s="757" t="s">
        <v>35</v>
      </c>
      <c r="I82" s="757"/>
      <c r="J82" s="757"/>
      <c r="K82" s="757"/>
      <c r="L82" s="757"/>
      <c r="M82" s="757"/>
      <c r="N82" s="757"/>
    </row>
    <row r="83" spans="1:14">
      <c r="A83" s="238" t="s">
        <v>8</v>
      </c>
      <c r="B83" s="241">
        <v>42.8</v>
      </c>
      <c r="C83" s="241">
        <v>48.7</v>
      </c>
      <c r="D83" s="473">
        <v>53.1</v>
      </c>
      <c r="E83" s="244">
        <v>38.700000000000003</v>
      </c>
      <c r="F83" s="244">
        <v>38.6</v>
      </c>
      <c r="G83" s="485">
        <v>47.6</v>
      </c>
      <c r="H83" s="757" t="s">
        <v>87</v>
      </c>
      <c r="I83" s="757"/>
      <c r="J83" s="757"/>
      <c r="K83" s="757"/>
      <c r="L83" s="757"/>
      <c r="M83" s="757"/>
      <c r="N83" s="757"/>
    </row>
    <row r="84" spans="1:14">
      <c r="A84" s="238" t="s">
        <v>9</v>
      </c>
      <c r="B84" s="241">
        <v>47.1</v>
      </c>
      <c r="C84" s="247">
        <v>53.6</v>
      </c>
      <c r="D84" s="473">
        <v>56.3</v>
      </c>
      <c r="E84" s="241">
        <v>41.2</v>
      </c>
      <c r="F84" s="241">
        <v>42.6</v>
      </c>
      <c r="G84" s="241">
        <v>46.4</v>
      </c>
      <c r="H84" s="757" t="s">
        <v>44</v>
      </c>
      <c r="I84" s="757"/>
      <c r="J84" s="757"/>
      <c r="K84" s="757"/>
      <c r="L84" s="757"/>
      <c r="M84" s="757"/>
      <c r="N84" s="757"/>
    </row>
    <row r="85" spans="1:14">
      <c r="A85" s="238" t="s">
        <v>10</v>
      </c>
      <c r="B85" s="241">
        <v>47.1</v>
      </c>
      <c r="C85" s="247">
        <v>54</v>
      </c>
      <c r="D85" s="473">
        <v>56.3</v>
      </c>
      <c r="E85" s="241">
        <v>43.7</v>
      </c>
      <c r="F85" s="241">
        <v>42.6</v>
      </c>
      <c r="G85" s="485">
        <v>47.2</v>
      </c>
      <c r="H85" s="757" t="s">
        <v>37</v>
      </c>
      <c r="I85" s="757"/>
      <c r="J85" s="757"/>
      <c r="K85" s="757"/>
      <c r="L85" s="757"/>
      <c r="M85" s="757"/>
      <c r="N85" s="757"/>
    </row>
    <row r="86" spans="1:14">
      <c r="A86" s="238" t="s">
        <v>11</v>
      </c>
      <c r="B86" s="241">
        <v>47.1</v>
      </c>
      <c r="C86" s="247">
        <v>54</v>
      </c>
      <c r="D86" s="473">
        <v>56.3</v>
      </c>
      <c r="E86" s="241">
        <v>43.7</v>
      </c>
      <c r="F86" s="244">
        <v>37.799999999999997</v>
      </c>
      <c r="G86" s="241">
        <v>46</v>
      </c>
      <c r="H86" s="757" t="s">
        <v>39</v>
      </c>
      <c r="I86" s="757"/>
      <c r="J86" s="757"/>
      <c r="K86" s="757"/>
      <c r="L86" s="757"/>
      <c r="M86" s="757"/>
      <c r="N86" s="757"/>
    </row>
    <row r="87" spans="1:14">
      <c r="A87" s="238" t="s">
        <v>12</v>
      </c>
      <c r="B87" s="241">
        <v>47.1</v>
      </c>
      <c r="C87" s="247">
        <v>53.7</v>
      </c>
      <c r="D87" s="473">
        <v>56.3</v>
      </c>
      <c r="E87" s="241">
        <v>44</v>
      </c>
      <c r="F87" s="241">
        <v>42.6</v>
      </c>
      <c r="G87" s="485">
        <v>47.2</v>
      </c>
      <c r="H87" s="757" t="s">
        <v>38</v>
      </c>
      <c r="I87" s="757"/>
      <c r="J87" s="757"/>
      <c r="K87" s="757"/>
      <c r="L87" s="757"/>
      <c r="M87" s="757"/>
      <c r="N87" s="757"/>
    </row>
    <row r="88" spans="1:14">
      <c r="A88" s="238" t="s">
        <v>13</v>
      </c>
      <c r="B88" s="241">
        <v>47.1</v>
      </c>
      <c r="C88" s="247">
        <v>53.1</v>
      </c>
      <c r="D88" s="473">
        <v>56.3</v>
      </c>
      <c r="E88" s="241">
        <v>44</v>
      </c>
      <c r="F88" s="241">
        <v>41.8</v>
      </c>
      <c r="G88" s="241">
        <v>46.8</v>
      </c>
      <c r="H88" s="757" t="s">
        <v>40</v>
      </c>
      <c r="I88" s="757"/>
      <c r="J88" s="757"/>
      <c r="K88" s="757"/>
      <c r="L88" s="757"/>
      <c r="M88" s="757"/>
      <c r="N88" s="757"/>
    </row>
    <row r="89" spans="1:14">
      <c r="A89" s="238" t="s">
        <v>15</v>
      </c>
      <c r="B89" s="241">
        <v>46.2</v>
      </c>
      <c r="C89" s="247">
        <v>53.7</v>
      </c>
      <c r="D89" s="473">
        <v>56.3</v>
      </c>
      <c r="E89" s="241">
        <v>42.6</v>
      </c>
      <c r="F89" s="241">
        <v>40.799999999999997</v>
      </c>
      <c r="G89" s="241">
        <v>46.2</v>
      </c>
      <c r="H89" s="757" t="s">
        <v>41</v>
      </c>
      <c r="I89" s="757"/>
      <c r="J89" s="757"/>
      <c r="K89" s="757"/>
      <c r="L89" s="757"/>
      <c r="M89" s="757"/>
      <c r="N89" s="757"/>
    </row>
    <row r="90" spans="1:14">
      <c r="A90" s="243" t="s">
        <v>16</v>
      </c>
      <c r="B90" s="244">
        <v>20.9</v>
      </c>
      <c r="C90" s="244">
        <v>31</v>
      </c>
      <c r="D90" s="474">
        <v>21.9</v>
      </c>
      <c r="E90" s="244">
        <v>34.799999999999997</v>
      </c>
      <c r="F90" s="244">
        <v>23.8</v>
      </c>
      <c r="G90" s="484">
        <v>27.7</v>
      </c>
      <c r="H90" s="762" t="s">
        <v>43</v>
      </c>
      <c r="I90" s="762"/>
      <c r="J90" s="762"/>
      <c r="K90" s="762"/>
      <c r="L90" s="762"/>
      <c r="M90" s="762"/>
      <c r="N90" s="762"/>
    </row>
    <row r="91" spans="1:14">
      <c r="A91" s="238" t="s">
        <v>17</v>
      </c>
      <c r="B91" s="241">
        <v>47.9</v>
      </c>
      <c r="C91" s="244">
        <v>24</v>
      </c>
      <c r="D91" s="473">
        <v>56.3</v>
      </c>
      <c r="E91" s="241">
        <v>44</v>
      </c>
      <c r="F91" s="241">
        <v>41.8</v>
      </c>
      <c r="G91" s="485">
        <v>47.2</v>
      </c>
      <c r="H91" s="757" t="s">
        <v>45</v>
      </c>
      <c r="I91" s="757"/>
      <c r="J91" s="757"/>
      <c r="K91" s="757"/>
      <c r="L91" s="757"/>
      <c r="M91" s="757"/>
      <c r="N91" s="757"/>
    </row>
    <row r="92" spans="1:14" ht="15.75" thickBot="1">
      <c r="A92" s="239" t="s">
        <v>18</v>
      </c>
      <c r="B92" s="242">
        <v>47.9</v>
      </c>
      <c r="C92" s="248">
        <v>53.6</v>
      </c>
      <c r="D92" s="475">
        <v>56.3</v>
      </c>
      <c r="E92" s="242">
        <v>44</v>
      </c>
      <c r="F92" s="242">
        <v>42.6</v>
      </c>
      <c r="G92" s="486">
        <v>47.3</v>
      </c>
      <c r="H92" s="758" t="s">
        <v>46</v>
      </c>
      <c r="I92" s="758"/>
      <c r="J92" s="758"/>
      <c r="K92" s="758"/>
      <c r="L92" s="758"/>
      <c r="M92" s="758"/>
      <c r="N92" s="758"/>
    </row>
    <row r="93" spans="1:14" ht="15.75">
      <c r="A93" s="478" t="s">
        <v>186</v>
      </c>
      <c r="B93" s="481">
        <f t="shared" ref="B93:G93" si="0">AVERAGE(B79:B92)</f>
        <v>43.692857142857143</v>
      </c>
      <c r="C93" s="481">
        <f t="shared" si="0"/>
        <v>47.45</v>
      </c>
      <c r="D93" s="481">
        <f t="shared" si="0"/>
        <v>52.492857142857133</v>
      </c>
      <c r="E93" s="481">
        <f t="shared" si="0"/>
        <v>42.092857142857142</v>
      </c>
      <c r="F93" s="481">
        <f t="shared" si="0"/>
        <v>38.842857142857149</v>
      </c>
      <c r="G93" s="481">
        <f t="shared" si="0"/>
        <v>44.18571428571429</v>
      </c>
    </row>
    <row r="94" spans="1:14">
      <c r="B94" s="26"/>
      <c r="C94" s="26"/>
      <c r="F94" s="231"/>
      <c r="G94" s="231"/>
      <c r="H94" s="231"/>
    </row>
    <row r="95" spans="1:14" ht="19.5" thickBot="1">
      <c r="A95" s="249" t="s">
        <v>121</v>
      </c>
      <c r="B95" s="26"/>
      <c r="C95" s="26"/>
      <c r="F95" s="231"/>
      <c r="G95" s="231"/>
      <c r="H95" s="231"/>
    </row>
    <row r="96" spans="1:14" ht="15.75" thickBot="1">
      <c r="A96" s="217" t="s">
        <v>2</v>
      </c>
      <c r="B96" s="219" t="s">
        <v>154</v>
      </c>
      <c r="C96" s="219" t="s">
        <v>158</v>
      </c>
      <c r="D96" s="219" t="s">
        <v>157</v>
      </c>
      <c r="E96" s="219" t="s">
        <v>155</v>
      </c>
      <c r="F96" s="219" t="s">
        <v>156</v>
      </c>
      <c r="G96" s="219" t="s">
        <v>120</v>
      </c>
      <c r="H96" s="760" t="s">
        <v>23</v>
      </c>
      <c r="I96" s="760"/>
      <c r="J96" s="760"/>
      <c r="K96" s="760"/>
      <c r="L96" s="760"/>
      <c r="M96" s="760"/>
      <c r="N96" s="760"/>
    </row>
    <row r="97" spans="1:14" s="250" customFormat="1">
      <c r="A97" s="240" t="s">
        <v>0</v>
      </c>
      <c r="B97" s="268">
        <v>3.44</v>
      </c>
      <c r="C97" s="268">
        <v>3.6</v>
      </c>
      <c r="D97" s="264">
        <v>3.5384615384615383</v>
      </c>
      <c r="E97" s="489">
        <v>3.85</v>
      </c>
      <c r="F97" s="275">
        <v>3.27</v>
      </c>
      <c r="G97" s="268">
        <v>3.54</v>
      </c>
      <c r="H97" s="763" t="s">
        <v>32</v>
      </c>
      <c r="I97" s="763"/>
      <c r="J97" s="763"/>
      <c r="K97" s="763"/>
      <c r="L97" s="763"/>
      <c r="M97" s="763"/>
      <c r="N97" s="763"/>
    </row>
    <row r="98" spans="1:14" s="250" customFormat="1">
      <c r="A98" s="238" t="s">
        <v>1</v>
      </c>
      <c r="B98" s="269">
        <v>3.68</v>
      </c>
      <c r="C98" s="269">
        <v>3.64</v>
      </c>
      <c r="D98" s="488">
        <v>3.8333333333333335</v>
      </c>
      <c r="E98" s="269">
        <v>3.67</v>
      </c>
      <c r="F98" s="269">
        <v>3.69</v>
      </c>
      <c r="G98" s="269">
        <v>3.68</v>
      </c>
      <c r="H98" s="759" t="s">
        <v>34</v>
      </c>
      <c r="I98" s="759"/>
      <c r="J98" s="759"/>
      <c r="K98" s="759"/>
      <c r="L98" s="759"/>
      <c r="M98" s="759"/>
      <c r="N98" s="759"/>
    </row>
    <row r="99" spans="1:14" s="250" customFormat="1">
      <c r="A99" s="238" t="s">
        <v>6</v>
      </c>
      <c r="B99" s="269">
        <v>3.8</v>
      </c>
      <c r="C99" s="487">
        <v>3.87</v>
      </c>
      <c r="D99" s="488">
        <v>3.8888888888888888</v>
      </c>
      <c r="E99" s="269">
        <v>3.57</v>
      </c>
      <c r="F99" s="269">
        <v>3.92</v>
      </c>
      <c r="G99" s="269">
        <v>3.79</v>
      </c>
      <c r="H99" s="759" t="s">
        <v>33</v>
      </c>
      <c r="I99" s="759"/>
      <c r="J99" s="759"/>
      <c r="K99" s="759"/>
      <c r="L99" s="759"/>
      <c r="M99" s="759"/>
      <c r="N99" s="759"/>
    </row>
    <row r="100" spans="1:14" s="250" customFormat="1">
      <c r="A100" s="238" t="s">
        <v>7</v>
      </c>
      <c r="B100" s="269">
        <v>3.68</v>
      </c>
      <c r="C100" s="269">
        <v>3.5</v>
      </c>
      <c r="D100" s="265">
        <v>3.5555555555555554</v>
      </c>
      <c r="E100" s="269">
        <v>3.42</v>
      </c>
      <c r="F100" s="269">
        <v>3.71</v>
      </c>
      <c r="G100" s="269">
        <v>3.57</v>
      </c>
      <c r="H100" s="757" t="s">
        <v>35</v>
      </c>
      <c r="I100" s="757"/>
      <c r="J100" s="757"/>
      <c r="K100" s="757"/>
      <c r="L100" s="757"/>
      <c r="M100" s="757"/>
      <c r="N100" s="757"/>
    </row>
    <row r="101" spans="1:14" s="250" customFormat="1">
      <c r="A101" s="238" t="s">
        <v>8</v>
      </c>
      <c r="B101" s="269">
        <v>3.59</v>
      </c>
      <c r="C101" s="269">
        <v>3.48</v>
      </c>
      <c r="D101" s="265">
        <v>3.4705882352941178</v>
      </c>
      <c r="E101" s="269">
        <v>3.42</v>
      </c>
      <c r="F101" s="269">
        <v>3.39</v>
      </c>
      <c r="G101" s="269">
        <v>3.47</v>
      </c>
      <c r="H101" s="757" t="s">
        <v>87</v>
      </c>
      <c r="I101" s="757"/>
      <c r="J101" s="757"/>
      <c r="K101" s="757"/>
      <c r="L101" s="757"/>
      <c r="M101" s="757"/>
      <c r="N101" s="757"/>
    </row>
    <row r="102" spans="1:14" s="250" customFormat="1">
      <c r="A102" s="238" t="s">
        <v>9</v>
      </c>
      <c r="B102" s="487">
        <v>3.94</v>
      </c>
      <c r="C102" s="487">
        <v>3.82</v>
      </c>
      <c r="D102" s="265">
        <v>3.7777777777777777</v>
      </c>
      <c r="E102" s="269">
        <v>3.75</v>
      </c>
      <c r="F102" s="487">
        <v>3.92</v>
      </c>
      <c r="G102" s="487">
        <v>3.85</v>
      </c>
      <c r="H102" s="757" t="s">
        <v>44</v>
      </c>
      <c r="I102" s="757"/>
      <c r="J102" s="757"/>
      <c r="K102" s="757"/>
      <c r="L102" s="757"/>
      <c r="M102" s="757"/>
      <c r="N102" s="757"/>
    </row>
    <row r="103" spans="1:14" s="250" customFormat="1">
      <c r="A103" s="238" t="s">
        <v>10</v>
      </c>
      <c r="B103" s="487">
        <v>3.87</v>
      </c>
      <c r="C103" s="487">
        <v>3.87</v>
      </c>
      <c r="D103" s="265">
        <v>3.6666666666666665</v>
      </c>
      <c r="E103" s="269">
        <v>3.67</v>
      </c>
      <c r="F103" s="487">
        <v>3.82</v>
      </c>
      <c r="G103" s="487">
        <v>3.8</v>
      </c>
      <c r="H103" s="757" t="s">
        <v>37</v>
      </c>
      <c r="I103" s="757"/>
      <c r="J103" s="757"/>
      <c r="K103" s="757"/>
      <c r="L103" s="757"/>
      <c r="M103" s="757"/>
      <c r="N103" s="757"/>
    </row>
    <row r="104" spans="1:14" s="250" customFormat="1">
      <c r="A104" s="238" t="s">
        <v>11</v>
      </c>
      <c r="B104" s="269">
        <v>3.78</v>
      </c>
      <c r="C104" s="269">
        <v>3.79</v>
      </c>
      <c r="D104" s="488">
        <v>3.9444444444444446</v>
      </c>
      <c r="E104" s="269">
        <v>3.74</v>
      </c>
      <c r="F104" s="487">
        <v>3.87</v>
      </c>
      <c r="G104" s="487">
        <v>3.8</v>
      </c>
      <c r="H104" s="757" t="s">
        <v>39</v>
      </c>
      <c r="I104" s="757"/>
      <c r="J104" s="757"/>
      <c r="K104" s="757"/>
      <c r="L104" s="757"/>
      <c r="M104" s="757"/>
      <c r="N104" s="757"/>
    </row>
    <row r="105" spans="1:14" s="250" customFormat="1">
      <c r="A105" s="238" t="s">
        <v>12</v>
      </c>
      <c r="B105" s="269">
        <v>3.61</v>
      </c>
      <c r="C105" s="269">
        <v>3.54</v>
      </c>
      <c r="D105" s="265">
        <v>3.7222222222222223</v>
      </c>
      <c r="E105" s="269">
        <v>3.5</v>
      </c>
      <c r="F105" s="269">
        <v>3.67</v>
      </c>
      <c r="G105" s="269">
        <v>3.58</v>
      </c>
      <c r="H105" s="757" t="s">
        <v>38</v>
      </c>
      <c r="I105" s="757"/>
      <c r="J105" s="757"/>
      <c r="K105" s="757"/>
      <c r="L105" s="757"/>
      <c r="M105" s="757"/>
      <c r="N105" s="757"/>
    </row>
    <row r="106" spans="1:14" s="250" customFormat="1">
      <c r="A106" s="238" t="s">
        <v>13</v>
      </c>
      <c r="B106" s="269">
        <v>3.64</v>
      </c>
      <c r="C106" s="269">
        <v>3.63</v>
      </c>
      <c r="D106" s="265">
        <v>3.7777777777777777</v>
      </c>
      <c r="E106" s="269">
        <v>3.64</v>
      </c>
      <c r="F106" s="269">
        <v>3.75</v>
      </c>
      <c r="G106" s="269">
        <v>3.67</v>
      </c>
      <c r="H106" s="757" t="s">
        <v>40</v>
      </c>
      <c r="I106" s="757"/>
      <c r="J106" s="757"/>
      <c r="K106" s="757"/>
      <c r="L106" s="757"/>
      <c r="M106" s="757"/>
      <c r="N106" s="757"/>
    </row>
    <row r="107" spans="1:14" s="250" customFormat="1">
      <c r="A107" s="238" t="s">
        <v>15</v>
      </c>
      <c r="B107" s="269">
        <v>3.72</v>
      </c>
      <c r="C107" s="269">
        <v>3.54</v>
      </c>
      <c r="D107" s="265">
        <v>3.5555555555555554</v>
      </c>
      <c r="E107" s="269">
        <v>3.41</v>
      </c>
      <c r="F107" s="269">
        <v>3.54</v>
      </c>
      <c r="G107" s="269">
        <v>3.55</v>
      </c>
      <c r="H107" s="757" t="s">
        <v>41</v>
      </c>
      <c r="I107" s="757"/>
      <c r="J107" s="757"/>
      <c r="K107" s="757"/>
      <c r="L107" s="757"/>
      <c r="M107" s="757"/>
      <c r="N107" s="757"/>
    </row>
    <row r="108" spans="1:14" s="250" customFormat="1">
      <c r="A108" s="238" t="s">
        <v>16</v>
      </c>
      <c r="B108" s="269">
        <v>3.24</v>
      </c>
      <c r="C108" s="269">
        <v>3.54</v>
      </c>
      <c r="D108" s="488">
        <v>3.8571428571428572</v>
      </c>
      <c r="E108" s="487">
        <v>4.04</v>
      </c>
      <c r="F108" s="269">
        <v>3.7</v>
      </c>
      <c r="G108" s="269">
        <v>3.65</v>
      </c>
      <c r="H108" s="762" t="s">
        <v>43</v>
      </c>
      <c r="I108" s="762"/>
      <c r="J108" s="762"/>
      <c r="K108" s="762"/>
      <c r="L108" s="762"/>
      <c r="M108" s="762"/>
      <c r="N108" s="762"/>
    </row>
    <row r="109" spans="1:14" s="250" customFormat="1">
      <c r="A109" s="238" t="s">
        <v>17</v>
      </c>
      <c r="B109" s="487">
        <v>3.86</v>
      </c>
      <c r="C109" s="269">
        <v>3.6</v>
      </c>
      <c r="D109" s="488">
        <v>3.8333333333333335</v>
      </c>
      <c r="E109" s="274">
        <v>3.2</v>
      </c>
      <c r="F109" s="487">
        <v>3.83</v>
      </c>
      <c r="G109" s="269">
        <v>3.62</v>
      </c>
      <c r="H109" s="757" t="s">
        <v>45</v>
      </c>
      <c r="I109" s="757"/>
      <c r="J109" s="757"/>
      <c r="K109" s="757"/>
      <c r="L109" s="757"/>
      <c r="M109" s="757"/>
      <c r="N109" s="757"/>
    </row>
    <row r="110" spans="1:14" s="250" customFormat="1" ht="15.75" thickBot="1">
      <c r="A110" s="239" t="s">
        <v>18</v>
      </c>
      <c r="B110" s="270">
        <v>3.8</v>
      </c>
      <c r="C110" s="270">
        <v>3.61</v>
      </c>
      <c r="D110" s="267">
        <v>3.7777777777777777</v>
      </c>
      <c r="E110" s="270">
        <v>3.5</v>
      </c>
      <c r="F110" s="490">
        <v>4.08</v>
      </c>
      <c r="G110" s="270">
        <v>3.75</v>
      </c>
      <c r="H110" s="758" t="s">
        <v>46</v>
      </c>
      <c r="I110" s="758"/>
      <c r="J110" s="758"/>
      <c r="K110" s="758"/>
      <c r="L110" s="758"/>
      <c r="M110" s="758"/>
      <c r="N110" s="758"/>
    </row>
    <row r="111" spans="1:14" s="477" customFormat="1" ht="15.75">
      <c r="A111" s="478" t="s">
        <v>186</v>
      </c>
      <c r="B111" s="480">
        <f t="shared" ref="B111:G111" si="1">AVERAGE(B97:B110)</f>
        <v>3.6892857142857141</v>
      </c>
      <c r="C111" s="480">
        <f t="shared" si="1"/>
        <v>3.645</v>
      </c>
      <c r="D111" s="480">
        <f t="shared" si="1"/>
        <v>3.7285375688737039</v>
      </c>
      <c r="E111" s="480">
        <f t="shared" si="1"/>
        <v>3.5985714285714288</v>
      </c>
      <c r="F111" s="480">
        <f t="shared" si="1"/>
        <v>3.7257142857142855</v>
      </c>
      <c r="G111" s="480">
        <f t="shared" si="1"/>
        <v>3.6657142857142859</v>
      </c>
    </row>
  </sheetData>
  <mergeCells count="30">
    <mergeCell ref="H108:N108"/>
    <mergeCell ref="H109:N109"/>
    <mergeCell ref="H110:N110"/>
    <mergeCell ref="H102:N102"/>
    <mergeCell ref="H103:N103"/>
    <mergeCell ref="H104:N104"/>
    <mergeCell ref="H105:N105"/>
    <mergeCell ref="H106:N106"/>
    <mergeCell ref="H107:N107"/>
    <mergeCell ref="H101:N101"/>
    <mergeCell ref="H90:N90"/>
    <mergeCell ref="H91:N91"/>
    <mergeCell ref="H92:N92"/>
    <mergeCell ref="H84:N84"/>
    <mergeCell ref="H85:N85"/>
    <mergeCell ref="H86:N86"/>
    <mergeCell ref="H87:N87"/>
    <mergeCell ref="H88:N88"/>
    <mergeCell ref="H89:N89"/>
    <mergeCell ref="H96:N96"/>
    <mergeCell ref="H97:N97"/>
    <mergeCell ref="H98:N98"/>
    <mergeCell ref="H99:N99"/>
    <mergeCell ref="H100:N100"/>
    <mergeCell ref="H83:N83"/>
    <mergeCell ref="H78:N78"/>
    <mergeCell ref="H79:N79"/>
    <mergeCell ref="H80:N80"/>
    <mergeCell ref="H81:N81"/>
    <mergeCell ref="H82:N8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3:AB36"/>
  <sheetViews>
    <sheetView topLeftCell="I21" workbookViewId="0">
      <selection activeCell="Q26" sqref="Q26"/>
    </sheetView>
  </sheetViews>
  <sheetFormatPr defaultRowHeight="15"/>
  <cols>
    <col min="28" max="28" width="17.85546875" customWidth="1"/>
  </cols>
  <sheetData>
    <row r="3" spans="15:28" ht="19.5" thickBot="1">
      <c r="O3" s="249" t="s">
        <v>119</v>
      </c>
      <c r="P3" s="26"/>
      <c r="Q3" s="26"/>
      <c r="T3" s="231"/>
      <c r="U3" s="231"/>
      <c r="V3" s="231"/>
    </row>
    <row r="4" spans="15:28" ht="30.75" thickBot="1">
      <c r="O4" s="217" t="s">
        <v>118</v>
      </c>
      <c r="P4" s="219" t="s">
        <v>154</v>
      </c>
      <c r="Q4" s="219" t="s">
        <v>158</v>
      </c>
      <c r="R4" s="219" t="s">
        <v>157</v>
      </c>
      <c r="S4" s="219" t="s">
        <v>155</v>
      </c>
      <c r="T4" s="219" t="s">
        <v>156</v>
      </c>
      <c r="U4" s="219" t="s">
        <v>120</v>
      </c>
      <c r="V4" s="760" t="s">
        <v>23</v>
      </c>
      <c r="W4" s="760"/>
      <c r="X4" s="760"/>
      <c r="Y4" s="760"/>
      <c r="Z4" s="760"/>
      <c r="AA4" s="760"/>
      <c r="AB4" s="760"/>
    </row>
    <row r="5" spans="15:28" ht="24.75" customHeight="1">
      <c r="O5" s="238" t="s">
        <v>8</v>
      </c>
      <c r="P5" s="241">
        <v>42.8</v>
      </c>
      <c r="Q5" s="241">
        <v>48.7</v>
      </c>
      <c r="R5" s="473">
        <v>53.1</v>
      </c>
      <c r="S5" s="244">
        <v>38.700000000000003</v>
      </c>
      <c r="T5" s="244">
        <v>38.6</v>
      </c>
      <c r="U5" s="485">
        <v>47.6</v>
      </c>
      <c r="V5" s="770" t="s">
        <v>87</v>
      </c>
      <c r="W5" s="770"/>
      <c r="X5" s="770"/>
      <c r="Y5" s="770"/>
      <c r="Z5" s="770"/>
      <c r="AA5" s="770"/>
      <c r="AB5" s="770"/>
    </row>
    <row r="6" spans="15:28">
      <c r="O6" s="238" t="s">
        <v>10</v>
      </c>
      <c r="P6" s="241">
        <v>47.1</v>
      </c>
      <c r="Q6" s="247">
        <v>54</v>
      </c>
      <c r="R6" s="473">
        <v>56.3</v>
      </c>
      <c r="S6" s="241">
        <v>43.7</v>
      </c>
      <c r="T6" s="241">
        <v>42.6</v>
      </c>
      <c r="U6" s="485">
        <v>47.2</v>
      </c>
      <c r="V6" s="770" t="s">
        <v>37</v>
      </c>
      <c r="W6" s="770"/>
      <c r="X6" s="770"/>
      <c r="Y6" s="770"/>
      <c r="Z6" s="770"/>
      <c r="AA6" s="770"/>
      <c r="AB6" s="770"/>
    </row>
    <row r="7" spans="15:28">
      <c r="O7" s="238" t="s">
        <v>12</v>
      </c>
      <c r="P7" s="241">
        <v>47.1</v>
      </c>
      <c r="Q7" s="247">
        <v>53.7</v>
      </c>
      <c r="R7" s="473">
        <v>56.3</v>
      </c>
      <c r="S7" s="241">
        <v>44</v>
      </c>
      <c r="T7" s="241">
        <v>42.6</v>
      </c>
      <c r="U7" s="485">
        <v>47.2</v>
      </c>
      <c r="V7" s="770" t="s">
        <v>38</v>
      </c>
      <c r="W7" s="770"/>
      <c r="X7" s="770"/>
      <c r="Y7" s="770"/>
      <c r="Z7" s="770"/>
      <c r="AA7" s="770"/>
      <c r="AB7" s="770"/>
    </row>
    <row r="8" spans="15:28">
      <c r="O8" s="238" t="s">
        <v>17</v>
      </c>
      <c r="P8" s="241">
        <v>47.9</v>
      </c>
      <c r="Q8" s="482">
        <v>24</v>
      </c>
      <c r="R8" s="473">
        <v>56.3</v>
      </c>
      <c r="S8" s="241">
        <v>44</v>
      </c>
      <c r="T8" s="241">
        <v>41.8</v>
      </c>
      <c r="U8" s="485">
        <v>47.2</v>
      </c>
      <c r="V8" s="770" t="s">
        <v>45</v>
      </c>
      <c r="W8" s="770"/>
      <c r="X8" s="770"/>
      <c r="Y8" s="770"/>
      <c r="Z8" s="770"/>
      <c r="AA8" s="770"/>
      <c r="AB8" s="770"/>
    </row>
    <row r="9" spans="15:28" ht="15.75" thickBot="1">
      <c r="O9" s="239" t="s">
        <v>18</v>
      </c>
      <c r="P9" s="242">
        <v>47.9</v>
      </c>
      <c r="Q9" s="248">
        <v>53.6</v>
      </c>
      <c r="R9" s="475">
        <v>56.3</v>
      </c>
      <c r="S9" s="242">
        <v>44</v>
      </c>
      <c r="T9" s="242">
        <v>42.6</v>
      </c>
      <c r="U9" s="486">
        <v>47.3</v>
      </c>
      <c r="V9" s="773" t="s">
        <v>46</v>
      </c>
      <c r="W9" s="773"/>
      <c r="X9" s="773"/>
      <c r="Y9" s="773"/>
      <c r="Z9" s="773"/>
      <c r="AA9" s="773"/>
      <c r="AB9" s="773"/>
    </row>
    <row r="10" spans="15:28">
      <c r="O10" s="245" t="s">
        <v>0</v>
      </c>
      <c r="P10" s="246">
        <v>29.8</v>
      </c>
      <c r="Q10" s="246">
        <v>33</v>
      </c>
      <c r="R10" s="472">
        <v>40.6</v>
      </c>
      <c r="S10" s="246">
        <v>36.6</v>
      </c>
      <c r="T10" s="246">
        <v>22.6</v>
      </c>
      <c r="U10" s="483">
        <v>30.2</v>
      </c>
      <c r="V10" s="771" t="s">
        <v>32</v>
      </c>
      <c r="W10" s="771"/>
      <c r="X10" s="771"/>
      <c r="Y10" s="771"/>
      <c r="Z10" s="771"/>
      <c r="AA10" s="771"/>
      <c r="AB10" s="771"/>
    </row>
    <row r="11" spans="15:28">
      <c r="O11" s="243" t="s">
        <v>16</v>
      </c>
      <c r="P11" s="244">
        <v>20.9</v>
      </c>
      <c r="Q11" s="244">
        <v>31</v>
      </c>
      <c r="R11" s="474">
        <v>21.9</v>
      </c>
      <c r="S11" s="244">
        <v>34.799999999999997</v>
      </c>
      <c r="T11" s="244">
        <v>23.8</v>
      </c>
      <c r="U11" s="484">
        <v>27.7</v>
      </c>
      <c r="V11" s="772" t="s">
        <v>43</v>
      </c>
      <c r="W11" s="772"/>
      <c r="X11" s="772"/>
      <c r="Y11" s="772"/>
      <c r="Z11" s="772"/>
      <c r="AA11" s="772"/>
      <c r="AB11" s="772"/>
    </row>
    <row r="13" spans="15:28" ht="19.5" thickBot="1">
      <c r="O13" s="249" t="s">
        <v>121</v>
      </c>
      <c r="P13" s="26"/>
      <c r="Q13" s="26"/>
      <c r="T13" s="231"/>
      <c r="U13" s="231"/>
      <c r="V13" s="231"/>
    </row>
    <row r="14" spans="15:28" ht="30.75" thickBot="1">
      <c r="O14" s="217" t="s">
        <v>2</v>
      </c>
      <c r="P14" s="219" t="s">
        <v>154</v>
      </c>
      <c r="Q14" s="219" t="s">
        <v>158</v>
      </c>
      <c r="R14" s="219" t="s">
        <v>157</v>
      </c>
      <c r="S14" s="219" t="s">
        <v>155</v>
      </c>
      <c r="T14" s="219" t="s">
        <v>156</v>
      </c>
      <c r="U14" s="219" t="s">
        <v>120</v>
      </c>
      <c r="V14" s="760" t="s">
        <v>23</v>
      </c>
      <c r="W14" s="760"/>
      <c r="X14" s="760"/>
      <c r="Y14" s="760"/>
      <c r="Z14" s="760"/>
      <c r="AA14" s="760"/>
      <c r="AB14" s="760"/>
    </row>
    <row r="15" spans="15:28">
      <c r="O15" s="240" t="s">
        <v>0</v>
      </c>
      <c r="P15" s="268">
        <v>3.44</v>
      </c>
      <c r="Q15" s="268">
        <v>3.6</v>
      </c>
      <c r="R15" s="264">
        <v>3.5384615384615383</v>
      </c>
      <c r="S15" s="489">
        <v>3.85</v>
      </c>
      <c r="T15" s="275">
        <v>3.27</v>
      </c>
      <c r="U15" s="521">
        <v>3.54</v>
      </c>
      <c r="V15" s="763" t="s">
        <v>32</v>
      </c>
      <c r="W15" s="763"/>
      <c r="X15" s="763"/>
      <c r="Y15" s="763"/>
      <c r="Z15" s="763"/>
      <c r="AA15" s="763"/>
      <c r="AB15" s="763"/>
    </row>
    <row r="16" spans="15:28">
      <c r="O16" s="238" t="s">
        <v>8</v>
      </c>
      <c r="P16" s="269">
        <v>3.59</v>
      </c>
      <c r="Q16" s="269">
        <v>3.48</v>
      </c>
      <c r="R16" s="265">
        <v>3.4705882352941178</v>
      </c>
      <c r="S16" s="269">
        <v>3.42</v>
      </c>
      <c r="T16" s="269">
        <v>3.39</v>
      </c>
      <c r="U16" s="522">
        <v>3.47</v>
      </c>
      <c r="V16" s="757" t="s">
        <v>87</v>
      </c>
      <c r="W16" s="757"/>
      <c r="X16" s="757"/>
      <c r="Y16" s="757"/>
      <c r="Z16" s="757"/>
      <c r="AA16" s="757"/>
      <c r="AB16" s="757"/>
    </row>
    <row r="17" spans="1:28">
      <c r="O17" s="238" t="s">
        <v>9</v>
      </c>
      <c r="P17" s="487">
        <v>3.94</v>
      </c>
      <c r="Q17" s="487">
        <v>3.82</v>
      </c>
      <c r="R17" s="265">
        <v>3.7777777777777777</v>
      </c>
      <c r="S17" s="269">
        <v>3.75</v>
      </c>
      <c r="T17" s="487">
        <v>3.92</v>
      </c>
      <c r="U17" s="487">
        <v>3.85</v>
      </c>
      <c r="V17" s="757" t="s">
        <v>44</v>
      </c>
      <c r="W17" s="757"/>
      <c r="X17" s="757"/>
      <c r="Y17" s="757"/>
      <c r="Z17" s="757"/>
      <c r="AA17" s="757"/>
      <c r="AB17" s="757"/>
    </row>
    <row r="18" spans="1:28">
      <c r="A18" s="479"/>
      <c r="O18" s="238" t="s">
        <v>10</v>
      </c>
      <c r="P18" s="487">
        <v>3.87</v>
      </c>
      <c r="Q18" s="487">
        <v>3.87</v>
      </c>
      <c r="R18" s="265">
        <v>3.6666666666666665</v>
      </c>
      <c r="S18" s="269">
        <v>3.67</v>
      </c>
      <c r="T18" s="487">
        <v>3.82</v>
      </c>
      <c r="U18" s="487">
        <v>3.8</v>
      </c>
      <c r="V18" s="757" t="s">
        <v>37</v>
      </c>
      <c r="W18" s="757"/>
      <c r="X18" s="757"/>
      <c r="Y18" s="757"/>
      <c r="Z18" s="757"/>
      <c r="AA18" s="757"/>
      <c r="AB18" s="757"/>
    </row>
    <row r="19" spans="1:28">
      <c r="O19" s="238" t="s">
        <v>11</v>
      </c>
      <c r="P19" s="269">
        <v>3.78</v>
      </c>
      <c r="Q19" s="269">
        <v>3.79</v>
      </c>
      <c r="R19" s="488">
        <v>3.9444444444444446</v>
      </c>
      <c r="S19" s="269">
        <v>3.74</v>
      </c>
      <c r="T19" s="487">
        <v>3.87</v>
      </c>
      <c r="U19" s="487">
        <v>3.8</v>
      </c>
      <c r="V19" s="757" t="s">
        <v>39</v>
      </c>
      <c r="W19" s="757"/>
      <c r="X19" s="757"/>
      <c r="Y19" s="757"/>
      <c r="Z19" s="757"/>
      <c r="AA19" s="757"/>
      <c r="AB19" s="757"/>
    </row>
    <row r="20" spans="1:28">
      <c r="O20" s="238" t="s">
        <v>16</v>
      </c>
      <c r="P20" s="274">
        <v>3.24</v>
      </c>
      <c r="Q20" s="269">
        <v>3.54</v>
      </c>
      <c r="R20" s="488">
        <v>3.8571428571428572</v>
      </c>
      <c r="S20" s="487">
        <v>4.04</v>
      </c>
      <c r="T20" s="269">
        <v>3.7</v>
      </c>
      <c r="U20" s="269">
        <v>3.65</v>
      </c>
      <c r="V20" s="762" t="s">
        <v>43</v>
      </c>
      <c r="W20" s="762"/>
      <c r="X20" s="762"/>
      <c r="Y20" s="762"/>
      <c r="Z20" s="762"/>
      <c r="AA20" s="762"/>
      <c r="AB20" s="762"/>
    </row>
    <row r="21" spans="1:28">
      <c r="O21" s="238" t="s">
        <v>17</v>
      </c>
      <c r="P21" s="487">
        <v>3.86</v>
      </c>
      <c r="Q21" s="269">
        <v>3.6</v>
      </c>
      <c r="R21" s="488">
        <v>3.8333333333333335</v>
      </c>
      <c r="S21" s="274">
        <v>3.2</v>
      </c>
      <c r="T21" s="487">
        <v>3.83</v>
      </c>
      <c r="U21" s="269">
        <v>3.62</v>
      </c>
      <c r="V21" s="757" t="s">
        <v>45</v>
      </c>
      <c r="W21" s="757"/>
      <c r="X21" s="757"/>
      <c r="Y21" s="757"/>
      <c r="Z21" s="757"/>
      <c r="AA21" s="757"/>
      <c r="AB21" s="757"/>
    </row>
    <row r="22" spans="1:28" ht="15.75" thickBot="1">
      <c r="A22" s="250"/>
      <c r="B22" s="250"/>
      <c r="C22" s="250"/>
      <c r="D22" s="250"/>
      <c r="E22" s="250"/>
      <c r="F22" s="250"/>
      <c r="G22" s="250"/>
      <c r="H22" s="250"/>
      <c r="I22" s="250"/>
      <c r="J22" s="250"/>
      <c r="K22" s="250"/>
      <c r="L22" s="250"/>
      <c r="M22" s="250"/>
      <c r="N22" s="250"/>
      <c r="O22" s="239" t="s">
        <v>18</v>
      </c>
      <c r="P22" s="270">
        <v>3.8</v>
      </c>
      <c r="Q22" s="270">
        <v>3.61</v>
      </c>
      <c r="R22" s="267">
        <v>3.7777777777777777</v>
      </c>
      <c r="S22" s="270">
        <v>3.5</v>
      </c>
      <c r="T22" s="490">
        <v>4.08</v>
      </c>
      <c r="U22" s="270">
        <v>3.75</v>
      </c>
      <c r="V22" s="758" t="s">
        <v>46</v>
      </c>
      <c r="W22" s="758"/>
      <c r="X22" s="758"/>
      <c r="Y22" s="758"/>
      <c r="Z22" s="758"/>
      <c r="AA22" s="758"/>
      <c r="AB22" s="758"/>
    </row>
    <row r="23" spans="1:28">
      <c r="A23" s="250"/>
      <c r="B23" s="250"/>
      <c r="C23" s="250"/>
      <c r="D23" s="250"/>
      <c r="E23" s="250"/>
      <c r="F23" s="250"/>
      <c r="G23" s="250"/>
      <c r="H23" s="250"/>
      <c r="I23" s="250"/>
      <c r="J23" s="250"/>
      <c r="K23" s="250"/>
      <c r="L23" s="250"/>
      <c r="M23" s="250"/>
      <c r="N23" s="250"/>
    </row>
    <row r="24" spans="1:28">
      <c r="A24" s="250"/>
      <c r="B24" s="250"/>
      <c r="C24" s="250"/>
      <c r="D24" s="250"/>
      <c r="E24" s="250"/>
      <c r="F24" s="250"/>
      <c r="G24" s="250"/>
      <c r="H24" s="250"/>
      <c r="I24" s="250"/>
      <c r="J24" s="250"/>
      <c r="K24" s="250"/>
      <c r="L24" s="250"/>
      <c r="M24" s="250"/>
      <c r="N24" s="250"/>
    </row>
    <row r="25" spans="1:28">
      <c r="A25" s="250"/>
      <c r="B25" s="250"/>
      <c r="C25" s="250"/>
      <c r="D25" s="250"/>
      <c r="E25" s="250"/>
      <c r="F25" s="250"/>
      <c r="G25" s="250"/>
      <c r="H25" s="250"/>
      <c r="I25" s="250"/>
      <c r="J25" s="250"/>
      <c r="K25" s="250"/>
      <c r="L25" s="250"/>
      <c r="M25" s="250"/>
      <c r="N25" s="250"/>
    </row>
    <row r="26" spans="1:28">
      <c r="A26" s="250"/>
      <c r="B26" s="250"/>
      <c r="C26" s="250"/>
      <c r="D26" s="250"/>
      <c r="E26" s="250"/>
      <c r="F26" s="250"/>
      <c r="G26" s="250"/>
      <c r="H26" s="250"/>
      <c r="I26" s="250"/>
      <c r="J26" s="250"/>
      <c r="K26" s="250"/>
      <c r="L26" s="250"/>
      <c r="M26" s="250"/>
      <c r="N26" s="250"/>
    </row>
    <row r="27" spans="1:28">
      <c r="A27" s="250"/>
      <c r="B27" s="250"/>
      <c r="C27" s="250"/>
      <c r="D27" s="250"/>
      <c r="E27" s="250"/>
      <c r="F27" s="250"/>
      <c r="G27" s="250"/>
      <c r="H27" s="250"/>
      <c r="I27" s="250"/>
      <c r="J27" s="250"/>
      <c r="K27" s="250"/>
      <c r="L27" s="250"/>
      <c r="M27" s="250"/>
      <c r="N27" s="250"/>
    </row>
    <row r="28" spans="1:28">
      <c r="A28" s="250"/>
      <c r="B28" s="250"/>
      <c r="C28" s="250"/>
      <c r="D28" s="250"/>
      <c r="E28" s="250"/>
      <c r="F28" s="250"/>
      <c r="G28" s="250"/>
      <c r="H28" s="250"/>
      <c r="I28" s="250"/>
      <c r="J28" s="250"/>
      <c r="K28" s="250"/>
      <c r="L28" s="250"/>
      <c r="M28" s="250"/>
      <c r="N28" s="250"/>
    </row>
    <row r="29" spans="1:28">
      <c r="A29" s="250"/>
      <c r="B29" s="250"/>
      <c r="C29" s="250"/>
      <c r="D29" s="250"/>
      <c r="E29" s="250"/>
      <c r="F29" s="250"/>
      <c r="G29" s="250"/>
      <c r="H29" s="250"/>
      <c r="I29" s="250"/>
      <c r="J29" s="250"/>
      <c r="K29" s="250"/>
      <c r="L29" s="250"/>
      <c r="M29" s="250"/>
      <c r="N29" s="250"/>
    </row>
    <row r="30" spans="1:28">
      <c r="A30" s="250"/>
      <c r="B30" s="250"/>
      <c r="C30" s="250"/>
      <c r="D30" s="250"/>
      <c r="E30" s="250"/>
      <c r="F30" s="250"/>
      <c r="G30" s="250"/>
      <c r="H30" s="250"/>
      <c r="I30" s="250"/>
      <c r="J30" s="250"/>
      <c r="K30" s="250"/>
      <c r="L30" s="250"/>
      <c r="M30" s="250"/>
      <c r="N30" s="250"/>
    </row>
    <row r="31" spans="1:28">
      <c r="A31" s="250"/>
      <c r="B31" s="250"/>
      <c r="C31" s="250"/>
      <c r="D31" s="250"/>
      <c r="E31" s="250"/>
      <c r="F31" s="250"/>
      <c r="G31" s="250"/>
      <c r="H31" s="250"/>
      <c r="I31" s="250"/>
      <c r="J31" s="250"/>
      <c r="K31" s="250"/>
      <c r="L31" s="250"/>
      <c r="M31" s="250"/>
      <c r="N31" s="250"/>
    </row>
    <row r="32" spans="1:28">
      <c r="A32" s="250"/>
      <c r="B32" s="250"/>
      <c r="C32" s="250"/>
      <c r="D32" s="250"/>
      <c r="E32" s="250"/>
      <c r="F32" s="250"/>
      <c r="G32" s="250"/>
      <c r="H32" s="250"/>
      <c r="I32" s="250"/>
      <c r="J32" s="250"/>
      <c r="K32" s="250"/>
      <c r="L32" s="250"/>
      <c r="M32" s="250"/>
      <c r="N32" s="250"/>
    </row>
    <row r="33" spans="1:14">
      <c r="A33" s="250"/>
      <c r="B33" s="250"/>
      <c r="C33" s="250"/>
      <c r="D33" s="250"/>
      <c r="E33" s="250"/>
      <c r="F33" s="250"/>
      <c r="G33" s="250"/>
      <c r="H33" s="250"/>
      <c r="I33" s="250"/>
      <c r="J33" s="250"/>
      <c r="K33" s="250"/>
      <c r="L33" s="250"/>
      <c r="M33" s="250"/>
      <c r="N33" s="250"/>
    </row>
    <row r="34" spans="1:14">
      <c r="A34" s="250"/>
      <c r="B34" s="250"/>
      <c r="C34" s="250"/>
      <c r="D34" s="250"/>
      <c r="E34" s="250"/>
      <c r="F34" s="250"/>
      <c r="G34" s="250"/>
      <c r="H34" s="250"/>
      <c r="I34" s="250"/>
      <c r="J34" s="250"/>
      <c r="K34" s="250"/>
      <c r="L34" s="250"/>
      <c r="M34" s="250"/>
      <c r="N34" s="250"/>
    </row>
    <row r="35" spans="1:14">
      <c r="A35" s="250"/>
      <c r="B35" s="250"/>
      <c r="C35" s="250"/>
      <c r="D35" s="250"/>
      <c r="E35" s="250"/>
      <c r="F35" s="250"/>
      <c r="G35" s="250"/>
      <c r="H35" s="250"/>
      <c r="I35" s="250"/>
      <c r="J35" s="250"/>
      <c r="K35" s="250"/>
      <c r="L35" s="250"/>
      <c r="M35" s="250"/>
      <c r="N35" s="250"/>
    </row>
    <row r="36" spans="1:14" ht="15.75">
      <c r="A36" s="477"/>
      <c r="B36" s="477"/>
      <c r="C36" s="477"/>
      <c r="D36" s="477"/>
      <c r="E36" s="477"/>
      <c r="F36" s="477"/>
      <c r="G36" s="477"/>
      <c r="H36" s="477"/>
      <c r="I36" s="477"/>
      <c r="J36" s="477"/>
      <c r="K36" s="477"/>
      <c r="L36" s="477"/>
      <c r="M36" s="477"/>
      <c r="N36" s="477"/>
    </row>
  </sheetData>
  <mergeCells count="17">
    <mergeCell ref="V20:AB20"/>
    <mergeCell ref="V21:AB21"/>
    <mergeCell ref="V22:AB22"/>
    <mergeCell ref="V16:AB16"/>
    <mergeCell ref="V17:AB17"/>
    <mergeCell ref="V18:AB18"/>
    <mergeCell ref="V19:AB19"/>
    <mergeCell ref="V11:AB11"/>
    <mergeCell ref="V8:AB8"/>
    <mergeCell ref="V9:AB9"/>
    <mergeCell ref="V14:AB14"/>
    <mergeCell ref="V15:AB15"/>
    <mergeCell ref="V6:AB6"/>
    <mergeCell ref="V7:AB7"/>
    <mergeCell ref="V4:AB4"/>
    <mergeCell ref="V10:AB10"/>
    <mergeCell ref="V5:AB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3:I10"/>
  <sheetViews>
    <sheetView workbookViewId="0">
      <selection activeCell="O22" sqref="O22:O23"/>
    </sheetView>
  </sheetViews>
  <sheetFormatPr defaultRowHeight="15"/>
  <cols>
    <col min="1" max="1" width="13.42578125" bestFit="1" customWidth="1"/>
    <col min="2" max="2" width="27.28515625" bestFit="1" customWidth="1"/>
    <col min="8" max="8" width="19.28515625" customWidth="1"/>
  </cols>
  <sheetData>
    <row r="3" spans="1:9">
      <c r="A3" s="672" t="s">
        <v>235</v>
      </c>
      <c r="B3" t="s">
        <v>237</v>
      </c>
      <c r="G3" t="s">
        <v>235</v>
      </c>
      <c r="H3" t="s">
        <v>237</v>
      </c>
    </row>
    <row r="4" spans="1:9">
      <c r="A4" s="656" t="s">
        <v>137</v>
      </c>
      <c r="B4">
        <v>4</v>
      </c>
      <c r="G4" t="s">
        <v>135</v>
      </c>
      <c r="H4">
        <v>24</v>
      </c>
      <c r="I4" s="677">
        <f t="shared" ref="I4:I9" si="0">H4/74</f>
        <v>0.32432432432432434</v>
      </c>
    </row>
    <row r="5" spans="1:9">
      <c r="A5" s="656" t="s">
        <v>138</v>
      </c>
      <c r="B5">
        <v>9</v>
      </c>
      <c r="G5" t="s">
        <v>134</v>
      </c>
      <c r="H5">
        <v>20</v>
      </c>
      <c r="I5" s="677">
        <f t="shared" si="0"/>
        <v>0.27027027027027029</v>
      </c>
    </row>
    <row r="6" spans="1:9">
      <c r="A6" s="656" t="s">
        <v>135</v>
      </c>
      <c r="B6">
        <v>24</v>
      </c>
      <c r="G6" t="s">
        <v>136</v>
      </c>
      <c r="H6">
        <v>11</v>
      </c>
      <c r="I6" s="677">
        <f t="shared" si="0"/>
        <v>0.14864864864864866</v>
      </c>
    </row>
    <row r="7" spans="1:9">
      <c r="A7" s="656" t="s">
        <v>134</v>
      </c>
      <c r="B7">
        <v>20</v>
      </c>
      <c r="G7" t="s">
        <v>138</v>
      </c>
      <c r="H7">
        <v>9</v>
      </c>
      <c r="I7" s="677">
        <f t="shared" si="0"/>
        <v>0.12162162162162163</v>
      </c>
    </row>
    <row r="8" spans="1:9">
      <c r="A8" s="656" t="s">
        <v>136</v>
      </c>
      <c r="B8">
        <v>11</v>
      </c>
      <c r="G8" t="s">
        <v>139</v>
      </c>
      <c r="H8">
        <v>6</v>
      </c>
      <c r="I8" s="677">
        <f t="shared" si="0"/>
        <v>8.1081081081081086E-2</v>
      </c>
    </row>
    <row r="9" spans="1:9">
      <c r="A9" s="656" t="s">
        <v>139</v>
      </c>
      <c r="B9">
        <v>6</v>
      </c>
      <c r="G9" t="s">
        <v>137</v>
      </c>
      <c r="H9">
        <v>4</v>
      </c>
      <c r="I9" s="677">
        <f t="shared" si="0"/>
        <v>5.4054054054054057E-2</v>
      </c>
    </row>
    <row r="10" spans="1:9">
      <c r="A10" s="656" t="s">
        <v>236</v>
      </c>
      <c r="B10">
        <v>74</v>
      </c>
      <c r="G10" t="s">
        <v>236</v>
      </c>
      <c r="H10">
        <v>74</v>
      </c>
      <c r="I10" s="677">
        <f>H10/74</f>
        <v>1</v>
      </c>
    </row>
  </sheetData>
  <sortState ref="G4:I9">
    <sortCondition descending="1" ref="H4:H9"/>
  </sortState>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3:G10"/>
  <sheetViews>
    <sheetView workbookViewId="0">
      <selection activeCell="E3" sqref="E3:G10"/>
    </sheetView>
  </sheetViews>
  <sheetFormatPr defaultRowHeight="15"/>
  <cols>
    <col min="1" max="1" width="13.42578125" bestFit="1" customWidth="1"/>
    <col min="2" max="2" width="27.28515625" bestFit="1" customWidth="1"/>
  </cols>
  <sheetData>
    <row r="3" spans="1:7">
      <c r="A3" s="672" t="s">
        <v>235</v>
      </c>
      <c r="B3" t="s">
        <v>237</v>
      </c>
      <c r="E3" t="s">
        <v>235</v>
      </c>
      <c r="F3" t="s">
        <v>237</v>
      </c>
    </row>
    <row r="4" spans="1:7">
      <c r="A4" s="656" t="s">
        <v>137</v>
      </c>
      <c r="B4">
        <v>41</v>
      </c>
      <c r="E4" t="s">
        <v>135</v>
      </c>
      <c r="F4">
        <v>60</v>
      </c>
      <c r="G4" s="673">
        <f t="shared" ref="G4:G9" si="0">F4/177</f>
        <v>0.33898305084745761</v>
      </c>
    </row>
    <row r="5" spans="1:7">
      <c r="A5" s="656" t="s">
        <v>138</v>
      </c>
      <c r="B5">
        <v>11</v>
      </c>
      <c r="E5" t="s">
        <v>136</v>
      </c>
      <c r="F5">
        <v>46</v>
      </c>
      <c r="G5" s="673">
        <f t="shared" si="0"/>
        <v>0.25988700564971751</v>
      </c>
    </row>
    <row r="6" spans="1:7">
      <c r="A6" s="656" t="s">
        <v>135</v>
      </c>
      <c r="B6">
        <v>60</v>
      </c>
      <c r="E6" t="s">
        <v>137</v>
      </c>
      <c r="F6">
        <v>41</v>
      </c>
      <c r="G6" s="673">
        <f t="shared" si="0"/>
        <v>0.23163841807909605</v>
      </c>
    </row>
    <row r="7" spans="1:7">
      <c r="A7" s="656" t="s">
        <v>134</v>
      </c>
      <c r="B7">
        <v>17</v>
      </c>
      <c r="E7" t="s">
        <v>134</v>
      </c>
      <c r="F7">
        <v>17</v>
      </c>
      <c r="G7" s="673">
        <f t="shared" si="0"/>
        <v>9.6045197740112997E-2</v>
      </c>
    </row>
    <row r="8" spans="1:7">
      <c r="A8" s="656" t="s">
        <v>136</v>
      </c>
      <c r="B8">
        <v>46</v>
      </c>
      <c r="E8" t="s">
        <v>138</v>
      </c>
      <c r="F8">
        <v>11</v>
      </c>
      <c r="G8" s="673">
        <f t="shared" si="0"/>
        <v>6.2146892655367235E-2</v>
      </c>
    </row>
    <row r="9" spans="1:7">
      <c r="A9" s="656" t="s">
        <v>139</v>
      </c>
      <c r="B9">
        <v>2</v>
      </c>
      <c r="E9" t="s">
        <v>139</v>
      </c>
      <c r="F9">
        <v>2</v>
      </c>
      <c r="G9" s="673">
        <f t="shared" si="0"/>
        <v>1.1299435028248588E-2</v>
      </c>
    </row>
    <row r="10" spans="1:7">
      <c r="A10" s="656" t="s">
        <v>236</v>
      </c>
      <c r="B10">
        <v>177</v>
      </c>
      <c r="E10" t="s">
        <v>236</v>
      </c>
      <c r="F10">
        <v>177</v>
      </c>
      <c r="G10">
        <f>F10/177</f>
        <v>1</v>
      </c>
    </row>
  </sheetData>
  <sortState ref="E4:G9">
    <sortCondition descending="1" ref="F4:F9"/>
  </sortState>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theme="8"/>
  </sheetPr>
  <dimension ref="A1:R328"/>
  <sheetViews>
    <sheetView workbookViewId="0"/>
  </sheetViews>
  <sheetFormatPr defaultRowHeight="15"/>
  <cols>
    <col min="1" max="1" width="12.7109375" customWidth="1"/>
    <col min="2" max="2" width="7.7109375" style="250" customWidth="1"/>
    <col min="3" max="3" width="8.140625" customWidth="1"/>
    <col min="4" max="4" width="79.7109375" customWidth="1"/>
    <col min="5" max="5" width="14.42578125" style="627" customWidth="1"/>
    <col min="6" max="6" width="17.140625" style="576" hidden="1" customWidth="1"/>
    <col min="7" max="8" width="18.42578125" style="627" customWidth="1"/>
    <col min="9" max="9" width="21.5703125" customWidth="1"/>
    <col min="10" max="10" width="18.42578125" customWidth="1"/>
    <col min="11" max="13" width="17.42578125" hidden="1" customWidth="1"/>
    <col min="14" max="14" width="17.42578125" customWidth="1"/>
    <col min="15" max="15" width="2.5703125" customWidth="1"/>
    <col min="16" max="16" width="14.7109375" customWidth="1"/>
    <col min="17" max="17" width="11.85546875" customWidth="1"/>
    <col min="18" max="18" width="7.42578125" customWidth="1"/>
  </cols>
  <sheetData>
    <row r="1" spans="1:18" ht="16.5">
      <c r="A1" s="613"/>
      <c r="B1" s="614"/>
    </row>
    <row r="2" spans="1:18" s="623" customFormat="1" ht="24.75" customHeight="1" thickBot="1">
      <c r="A2" s="621" t="s">
        <v>189</v>
      </c>
      <c r="B2" s="621"/>
      <c r="C2" s="622"/>
      <c r="D2" s="621"/>
      <c r="F2" s="624"/>
      <c r="L2" s="625"/>
      <c r="M2" s="625"/>
      <c r="N2" s="625"/>
      <c r="O2" s="625"/>
      <c r="P2" s="625"/>
      <c r="Q2" s="625"/>
    </row>
    <row r="3" spans="1:18" s="46" customFormat="1" ht="60.75" thickBot="1">
      <c r="A3" s="150" t="s">
        <v>23</v>
      </c>
      <c r="B3" s="150" t="s">
        <v>24</v>
      </c>
      <c r="C3" s="615" t="s">
        <v>2</v>
      </c>
      <c r="D3" s="616" t="s">
        <v>14</v>
      </c>
      <c r="E3" s="617" t="s">
        <v>133</v>
      </c>
      <c r="F3" s="617" t="s">
        <v>26</v>
      </c>
      <c r="G3" s="617" t="s">
        <v>27</v>
      </c>
      <c r="H3" s="617" t="s">
        <v>28</v>
      </c>
      <c r="I3" s="617" t="s">
        <v>238</v>
      </c>
      <c r="J3" s="617" t="s">
        <v>30</v>
      </c>
      <c r="K3" s="617" t="s">
        <v>3</v>
      </c>
      <c r="L3" s="617" t="s">
        <v>122</v>
      </c>
      <c r="M3" s="617" t="s">
        <v>5</v>
      </c>
      <c r="N3" s="618" t="s">
        <v>21</v>
      </c>
    </row>
    <row r="4" spans="1:18" s="4" customFormat="1" ht="22.5" customHeight="1">
      <c r="A4" s="580" t="s">
        <v>53</v>
      </c>
      <c r="B4" s="100">
        <v>4</v>
      </c>
      <c r="C4" s="100" t="s">
        <v>1</v>
      </c>
      <c r="D4" s="612" t="s">
        <v>34</v>
      </c>
      <c r="E4" s="100" t="s">
        <v>135</v>
      </c>
      <c r="F4" s="428">
        <f>'Breakdown -Count'!F61/'Breakdown -Count'!K61</f>
        <v>0.5</v>
      </c>
      <c r="G4" s="608">
        <f>'Breakdown -Count'!G61/'Breakdown -Count'!K61</f>
        <v>0</v>
      </c>
      <c r="H4" s="608">
        <f>'Breakdown -Count'!H61/'Breakdown -Count'!K61</f>
        <v>0</v>
      </c>
      <c r="I4" s="428">
        <f>'Breakdown -Count'!I61/'Breakdown -Count'!K61</f>
        <v>0</v>
      </c>
      <c r="J4" s="606">
        <f>'Breakdown -Count'!J61/'Breakdown -Count'!K61</f>
        <v>0.5</v>
      </c>
      <c r="K4" s="8">
        <f t="shared" ref="K4:K35" si="0">SUM(F4:J4)</f>
        <v>1</v>
      </c>
      <c r="L4" s="8">
        <v>9</v>
      </c>
      <c r="M4" s="10">
        <f t="shared" ref="M4:M35" si="1">K4/L4</f>
        <v>0.1111111111111111</v>
      </c>
      <c r="N4" s="254">
        <f t="shared" ref="N4:N35" si="2" xml:space="preserve"> (5*F4+4*G4+3*H4+2*I4+1*J4)/K4</f>
        <v>3</v>
      </c>
      <c r="O4" s="328"/>
      <c r="P4" s="676" t="s">
        <v>235</v>
      </c>
      <c r="Q4" s="676" t="s">
        <v>237</v>
      </c>
      <c r="R4" s="676"/>
    </row>
    <row r="5" spans="1:18" s="18" customFormat="1">
      <c r="A5" s="578" t="s">
        <v>52</v>
      </c>
      <c r="B5" s="106">
        <v>3</v>
      </c>
      <c r="C5" s="106" t="s">
        <v>1</v>
      </c>
      <c r="D5" s="620" t="s">
        <v>34</v>
      </c>
      <c r="E5" s="106" t="s">
        <v>135</v>
      </c>
      <c r="F5" s="395">
        <f>'Breakdown -Count'!F145/'Breakdown -Count'!K145</f>
        <v>0</v>
      </c>
      <c r="G5" s="412">
        <f>'Breakdown -Count'!G145/'Breakdown -Count'!K145</f>
        <v>0.41666666666666669</v>
      </c>
      <c r="H5" s="420">
        <f>'Breakdown -Count'!H145/'Breakdown -Count'!K145</f>
        <v>0.41666666666666669</v>
      </c>
      <c r="I5" s="395">
        <f>'Breakdown -Count'!I145/'Breakdown -Count'!K145</f>
        <v>8.3333333333333329E-2</v>
      </c>
      <c r="J5" s="395">
        <f>'Breakdown -Count'!J145/'Breakdown -Count'!K145</f>
        <v>8.3333333333333329E-2</v>
      </c>
      <c r="K5" s="108">
        <f t="shared" si="0"/>
        <v>1</v>
      </c>
      <c r="L5" s="108">
        <v>20</v>
      </c>
      <c r="M5" s="109">
        <f t="shared" si="1"/>
        <v>0.05</v>
      </c>
      <c r="N5" s="600">
        <f t="shared" si="2"/>
        <v>3.166666666666667</v>
      </c>
      <c r="O5" s="674"/>
      <c r="P5" t="s">
        <v>135</v>
      </c>
      <c r="Q5">
        <v>24</v>
      </c>
      <c r="R5" s="673">
        <f t="shared" ref="R5:R11" si="3">Q5/67</f>
        <v>0.35820895522388058</v>
      </c>
    </row>
    <row r="6" spans="1:18" s="18" customFormat="1">
      <c r="A6" s="578" t="s">
        <v>52</v>
      </c>
      <c r="B6" s="106">
        <v>4</v>
      </c>
      <c r="C6" s="106" t="s">
        <v>1</v>
      </c>
      <c r="D6" s="620" t="s">
        <v>34</v>
      </c>
      <c r="E6" s="106" t="s">
        <v>135</v>
      </c>
      <c r="F6" s="395">
        <f>'Breakdown -Count'!F159/'Breakdown -Count'!K159</f>
        <v>0.1111111111111111</v>
      </c>
      <c r="G6" s="412">
        <f>'Breakdown -Count'!G159/'Breakdown -Count'!K159</f>
        <v>0.44444444444444442</v>
      </c>
      <c r="H6" s="420">
        <f>'Breakdown -Count'!H159/'Breakdown -Count'!K159</f>
        <v>0.44444444444444442</v>
      </c>
      <c r="I6" s="395">
        <f>'Breakdown -Count'!I159/'Breakdown -Count'!K159</f>
        <v>0</v>
      </c>
      <c r="J6" s="395">
        <f>'Breakdown -Count'!J159/'Breakdown -Count'!K159</f>
        <v>0</v>
      </c>
      <c r="K6" s="108">
        <f t="shared" si="0"/>
        <v>1</v>
      </c>
      <c r="L6" s="108">
        <v>20</v>
      </c>
      <c r="M6" s="109">
        <f t="shared" si="1"/>
        <v>0.05</v>
      </c>
      <c r="N6" s="600">
        <f t="shared" si="2"/>
        <v>3.6666666666666661</v>
      </c>
      <c r="O6" s="328"/>
      <c r="P6" t="s">
        <v>134</v>
      </c>
      <c r="Q6">
        <v>13</v>
      </c>
      <c r="R6" s="673">
        <f t="shared" si="3"/>
        <v>0.19402985074626866</v>
      </c>
    </row>
    <row r="7" spans="1:18" s="18" customFormat="1">
      <c r="A7" s="578" t="s">
        <v>50</v>
      </c>
      <c r="B7" s="106">
        <v>5</v>
      </c>
      <c r="C7" s="106" t="s">
        <v>1</v>
      </c>
      <c r="D7" s="594" t="s">
        <v>34</v>
      </c>
      <c r="E7" s="106" t="s">
        <v>135</v>
      </c>
      <c r="F7" s="395">
        <f>'Breakdown -Count'!F257/'Breakdown -Count'!K257</f>
        <v>0</v>
      </c>
      <c r="G7" s="412">
        <f>'Breakdown -Count'!G257/'Breakdown -Count'!K257</f>
        <v>0.5</v>
      </c>
      <c r="H7" s="420">
        <f>'Breakdown -Count'!H257/'Breakdown -Count'!K257</f>
        <v>0.5</v>
      </c>
      <c r="I7" s="395">
        <f>'Breakdown -Count'!I257/'Breakdown -Count'!K257</f>
        <v>0</v>
      </c>
      <c r="J7" s="395">
        <f>'Breakdown -Count'!J257/'Breakdown -Count'!K257</f>
        <v>0</v>
      </c>
      <c r="K7" s="108">
        <f t="shared" si="0"/>
        <v>1</v>
      </c>
      <c r="L7" s="108">
        <v>8</v>
      </c>
      <c r="M7" s="109">
        <f t="shared" si="1"/>
        <v>0.125</v>
      </c>
      <c r="N7" s="609">
        <f t="shared" si="2"/>
        <v>3.5</v>
      </c>
      <c r="O7" s="328"/>
      <c r="P7" t="s">
        <v>136</v>
      </c>
      <c r="Q7">
        <v>13</v>
      </c>
      <c r="R7" s="673">
        <f t="shared" si="3"/>
        <v>0.19402985074626866</v>
      </c>
    </row>
    <row r="8" spans="1:18" s="18" customFormat="1">
      <c r="A8" s="578" t="s">
        <v>50</v>
      </c>
      <c r="B8" s="106">
        <v>6</v>
      </c>
      <c r="C8" s="106" t="s">
        <v>1</v>
      </c>
      <c r="D8" s="594" t="s">
        <v>34</v>
      </c>
      <c r="E8" s="106" t="s">
        <v>135</v>
      </c>
      <c r="F8" s="395">
        <f>'Breakdown -Count'!F271/'Breakdown -Count'!K271</f>
        <v>0</v>
      </c>
      <c r="G8" s="412">
        <f>'Breakdown -Count'!G271/'Breakdown -Count'!K271</f>
        <v>0.5</v>
      </c>
      <c r="H8" s="420">
        <f>'Breakdown -Count'!H271/'Breakdown -Count'!K271</f>
        <v>0.5</v>
      </c>
      <c r="I8" s="395">
        <f>'Breakdown -Count'!I271/'Breakdown -Count'!K271</f>
        <v>0</v>
      </c>
      <c r="J8" s="395">
        <f>'Breakdown -Count'!J271/'Breakdown -Count'!K271</f>
        <v>0</v>
      </c>
      <c r="K8" s="108">
        <f t="shared" si="0"/>
        <v>1</v>
      </c>
      <c r="L8" s="108">
        <v>8</v>
      </c>
      <c r="M8" s="109">
        <f t="shared" si="1"/>
        <v>0.125</v>
      </c>
      <c r="N8" s="600">
        <f t="shared" si="2"/>
        <v>3.5</v>
      </c>
      <c r="O8" s="674"/>
      <c r="P8" t="s">
        <v>137</v>
      </c>
      <c r="Q8">
        <v>8</v>
      </c>
      <c r="R8" s="673">
        <f t="shared" si="3"/>
        <v>0.11940298507462686</v>
      </c>
    </row>
    <row r="9" spans="1:18" s="18" customFormat="1">
      <c r="A9" s="578" t="s">
        <v>25</v>
      </c>
      <c r="B9" s="106">
        <v>4</v>
      </c>
      <c r="C9" s="106" t="s">
        <v>1</v>
      </c>
      <c r="D9" s="594" t="s">
        <v>34</v>
      </c>
      <c r="E9" s="106" t="s">
        <v>135</v>
      </c>
      <c r="F9" s="395">
        <f>'Breakdown -Count'!F341/'Breakdown -Count'!K341</f>
        <v>0</v>
      </c>
      <c r="G9" s="412">
        <f>'Breakdown -Count'!G341/'Breakdown -Count'!K341</f>
        <v>0.44444444444444442</v>
      </c>
      <c r="H9" s="420">
        <f>'Breakdown -Count'!H341/'Breakdown -Count'!K341</f>
        <v>0.44444444444444442</v>
      </c>
      <c r="I9" s="395">
        <f>'Breakdown -Count'!I341/'Breakdown -Count'!K341</f>
        <v>0.1111111111111111</v>
      </c>
      <c r="J9" s="395">
        <f>'Breakdown -Count'!J341/'Breakdown -Count'!K341</f>
        <v>0</v>
      </c>
      <c r="K9" s="108">
        <f t="shared" si="0"/>
        <v>1</v>
      </c>
      <c r="L9" s="108">
        <v>18</v>
      </c>
      <c r="M9" s="109">
        <f t="shared" si="1"/>
        <v>5.5555555555555552E-2</v>
      </c>
      <c r="N9" s="600">
        <f t="shared" si="2"/>
        <v>3.333333333333333</v>
      </c>
      <c r="O9" s="674"/>
      <c r="P9" t="s">
        <v>139</v>
      </c>
      <c r="Q9">
        <v>5</v>
      </c>
      <c r="R9" s="673">
        <f t="shared" si="3"/>
        <v>7.4626865671641784E-2</v>
      </c>
    </row>
    <row r="10" spans="1:18" s="18" customFormat="1">
      <c r="A10" s="578" t="s">
        <v>53</v>
      </c>
      <c r="B10" s="106">
        <v>4</v>
      </c>
      <c r="C10" s="106" t="s">
        <v>13</v>
      </c>
      <c r="D10" s="111" t="s">
        <v>40</v>
      </c>
      <c r="E10" s="106" t="s">
        <v>135</v>
      </c>
      <c r="F10" s="395">
        <f>'Breakdown -Count'!F69/'Breakdown -Count'!K69</f>
        <v>0</v>
      </c>
      <c r="G10" s="395">
        <f>'Breakdown -Count'!G69/'Breakdown -Count'!K69</f>
        <v>0</v>
      </c>
      <c r="H10" s="420">
        <f>'Breakdown -Count'!H69/'Breakdown -Count'!K69</f>
        <v>0.5</v>
      </c>
      <c r="I10" s="433">
        <f>'Breakdown -Count'!I69/'Breakdown -Count'!K69</f>
        <v>0.5</v>
      </c>
      <c r="J10" s="395">
        <f>'Breakdown -Count'!J69/'Breakdown -Count'!K69</f>
        <v>0</v>
      </c>
      <c r="K10" s="108">
        <f t="shared" si="0"/>
        <v>1</v>
      </c>
      <c r="L10" s="108">
        <v>9</v>
      </c>
      <c r="M10" s="109">
        <f t="shared" si="1"/>
        <v>0.1111111111111111</v>
      </c>
      <c r="N10" s="600">
        <f t="shared" si="2"/>
        <v>2.5</v>
      </c>
      <c r="O10" s="328"/>
      <c r="P10" t="s">
        <v>138</v>
      </c>
      <c r="Q10">
        <v>4</v>
      </c>
      <c r="R10" s="673">
        <f t="shared" si="3"/>
        <v>5.9701492537313432E-2</v>
      </c>
    </row>
    <row r="11" spans="1:18" s="4" customFormat="1">
      <c r="A11" s="578" t="s">
        <v>52</v>
      </c>
      <c r="B11" s="106">
        <v>2</v>
      </c>
      <c r="C11" s="106" t="s">
        <v>13</v>
      </c>
      <c r="D11" s="111" t="s">
        <v>40</v>
      </c>
      <c r="E11" s="106" t="s">
        <v>135</v>
      </c>
      <c r="F11" s="395">
        <f>'Breakdown -Count'!F139/'Breakdown -Count'!K139</f>
        <v>0.16666666666666666</v>
      </c>
      <c r="G11" s="412">
        <f>'Breakdown -Count'!G139/'Breakdown -Count'!K139</f>
        <v>0.41666666666666669</v>
      </c>
      <c r="H11" s="420">
        <f>'Breakdown -Count'!H139/'Breakdown -Count'!K139</f>
        <v>0.41666666666666669</v>
      </c>
      <c r="I11" s="395">
        <f>'Breakdown -Count'!I139/'Breakdown -Count'!K139</f>
        <v>0</v>
      </c>
      <c r="J11" s="395">
        <f>'Breakdown -Count'!J139/'Breakdown -Count'!K139</f>
        <v>0</v>
      </c>
      <c r="K11" s="108">
        <f t="shared" si="0"/>
        <v>1</v>
      </c>
      <c r="L11" s="108">
        <v>19</v>
      </c>
      <c r="M11" s="109">
        <f t="shared" si="1"/>
        <v>5.2631578947368418E-2</v>
      </c>
      <c r="N11" s="600">
        <f t="shared" si="2"/>
        <v>3.75</v>
      </c>
      <c r="O11" s="328"/>
      <c r="P11" t="s">
        <v>236</v>
      </c>
      <c r="Q11">
        <v>67</v>
      </c>
      <c r="R11" s="673">
        <f t="shared" si="3"/>
        <v>1</v>
      </c>
    </row>
    <row r="12" spans="1:18" s="18" customFormat="1">
      <c r="A12" s="578" t="s">
        <v>52</v>
      </c>
      <c r="B12" s="106">
        <v>5</v>
      </c>
      <c r="C12" s="106" t="s">
        <v>13</v>
      </c>
      <c r="D12" s="111" t="s">
        <v>40</v>
      </c>
      <c r="E12" s="106" t="s">
        <v>135</v>
      </c>
      <c r="F12" s="395">
        <f>'Breakdown -Count'!F181/'Breakdown -Count'!K181</f>
        <v>0</v>
      </c>
      <c r="G12" s="412">
        <f>'Breakdown -Count'!G181/'Breakdown -Count'!K181</f>
        <v>0.5</v>
      </c>
      <c r="H12" s="420">
        <f>'Breakdown -Count'!H181/'Breakdown -Count'!K181</f>
        <v>0.5</v>
      </c>
      <c r="I12" s="395">
        <f>'Breakdown -Count'!I181/'Breakdown -Count'!K181</f>
        <v>0</v>
      </c>
      <c r="J12" s="395">
        <f>'Breakdown -Count'!J181/'Breakdown -Count'!K181</f>
        <v>0</v>
      </c>
      <c r="K12" s="108">
        <f t="shared" si="0"/>
        <v>1</v>
      </c>
      <c r="L12" s="108">
        <v>9</v>
      </c>
      <c r="M12" s="109">
        <f t="shared" si="1"/>
        <v>0.1111111111111111</v>
      </c>
      <c r="N12" s="600">
        <f t="shared" si="2"/>
        <v>3.5</v>
      </c>
      <c r="O12" s="674"/>
    </row>
    <row r="13" spans="1:18" s="18" customFormat="1">
      <c r="A13" s="578" t="s">
        <v>50</v>
      </c>
      <c r="B13" s="106">
        <v>5</v>
      </c>
      <c r="C13" s="106" t="s">
        <v>13</v>
      </c>
      <c r="D13" s="111" t="s">
        <v>40</v>
      </c>
      <c r="E13" s="106" t="s">
        <v>135</v>
      </c>
      <c r="F13" s="395">
        <f>'Breakdown -Count'!F265/'Breakdown -Count'!K265</f>
        <v>0</v>
      </c>
      <c r="G13" s="412">
        <f>'Breakdown -Count'!G265/'Breakdown -Count'!K265</f>
        <v>0.5</v>
      </c>
      <c r="H13" s="420">
        <f>'Breakdown -Count'!H265/'Breakdown -Count'!K265</f>
        <v>0.5</v>
      </c>
      <c r="I13" s="395">
        <f>'Breakdown -Count'!I265/'Breakdown -Count'!K265</f>
        <v>0</v>
      </c>
      <c r="J13" s="395">
        <f>'Breakdown -Count'!J265/'Breakdown -Count'!K265</f>
        <v>0</v>
      </c>
      <c r="K13" s="108">
        <f t="shared" si="0"/>
        <v>1</v>
      </c>
      <c r="L13" s="108">
        <v>8</v>
      </c>
      <c r="M13" s="109">
        <f t="shared" si="1"/>
        <v>0.125</v>
      </c>
      <c r="N13" s="609">
        <f t="shared" si="2"/>
        <v>3.5</v>
      </c>
      <c r="O13" s="328"/>
    </row>
    <row r="14" spans="1:18" s="18" customFormat="1">
      <c r="A14" s="578" t="s">
        <v>50</v>
      </c>
      <c r="B14" s="106">
        <v>6</v>
      </c>
      <c r="C14" s="106" t="s">
        <v>13</v>
      </c>
      <c r="D14" s="111" t="s">
        <v>40</v>
      </c>
      <c r="E14" s="106" t="s">
        <v>135</v>
      </c>
      <c r="F14" s="395">
        <f>'Breakdown -Count'!F279/'Breakdown -Count'!K279</f>
        <v>0</v>
      </c>
      <c r="G14" s="412">
        <f>'Breakdown -Count'!G279/'Breakdown -Count'!K279</f>
        <v>0.5</v>
      </c>
      <c r="H14" s="420">
        <f>'Breakdown -Count'!H279/'Breakdown -Count'!K279</f>
        <v>0.5</v>
      </c>
      <c r="I14" s="395">
        <f>'Breakdown -Count'!I279/'Breakdown -Count'!K279</f>
        <v>0</v>
      </c>
      <c r="J14" s="395">
        <f>'Breakdown -Count'!J279/'Breakdown -Count'!K279</f>
        <v>0</v>
      </c>
      <c r="K14" s="108">
        <f t="shared" si="0"/>
        <v>1</v>
      </c>
      <c r="L14" s="108">
        <v>8</v>
      </c>
      <c r="M14" s="109">
        <f t="shared" si="1"/>
        <v>0.125</v>
      </c>
      <c r="N14" s="600">
        <f t="shared" si="2"/>
        <v>3.5</v>
      </c>
      <c r="O14" s="328"/>
    </row>
    <row r="15" spans="1:18" s="18" customFormat="1">
      <c r="A15" s="578" t="s">
        <v>53</v>
      </c>
      <c r="B15" s="106">
        <v>2</v>
      </c>
      <c r="C15" s="106" t="s">
        <v>18</v>
      </c>
      <c r="D15" s="110" t="s">
        <v>46</v>
      </c>
      <c r="E15" s="106" t="s">
        <v>135</v>
      </c>
      <c r="F15" s="395">
        <f>'Breakdown -Count'!F45/'Breakdown -Count'!K45</f>
        <v>0.33333333333333331</v>
      </c>
      <c r="G15" s="395">
        <f>'Breakdown -Count'!G45/'Breakdown -Count'!K45</f>
        <v>0</v>
      </c>
      <c r="H15" s="395">
        <f>'Breakdown -Count'!H45/'Breakdown -Count'!K45</f>
        <v>0</v>
      </c>
      <c r="I15" s="431">
        <f>'Breakdown -Count'!I45/'Breakdown -Count'!K45</f>
        <v>0.5</v>
      </c>
      <c r="J15" s="395">
        <f>'Breakdown -Count'!J45/'Breakdown -Count'!K45</f>
        <v>0.16666666666666666</v>
      </c>
      <c r="K15" s="108">
        <f t="shared" si="0"/>
        <v>0.99999999999999989</v>
      </c>
      <c r="L15" s="108">
        <v>10</v>
      </c>
      <c r="M15" s="109">
        <f t="shared" si="1"/>
        <v>9.9999999999999992E-2</v>
      </c>
      <c r="N15" s="600">
        <f t="shared" si="2"/>
        <v>2.8333333333333335</v>
      </c>
      <c r="O15" s="674"/>
      <c r="P15" s="587" t="s">
        <v>242</v>
      </c>
    </row>
    <row r="16" spans="1:18" s="18" customFormat="1">
      <c r="A16" s="578" t="s">
        <v>53</v>
      </c>
      <c r="B16" s="106">
        <v>4</v>
      </c>
      <c r="C16" s="106" t="s">
        <v>18</v>
      </c>
      <c r="D16" s="110" t="s">
        <v>46</v>
      </c>
      <c r="E16" s="106" t="s">
        <v>135</v>
      </c>
      <c r="F16" s="395">
        <f>'Breakdown -Count'!F73/'Breakdown -Count'!K73</f>
        <v>0</v>
      </c>
      <c r="G16" s="395">
        <f>'Breakdown -Count'!G73/'Breakdown -Count'!K73</f>
        <v>0</v>
      </c>
      <c r="H16" s="395">
        <f>'Breakdown -Count'!H73/'Breakdown -Count'!K73</f>
        <v>0</v>
      </c>
      <c r="I16" s="431">
        <f>'Breakdown -Count'!I73/'Breakdown -Count'!K73</f>
        <v>1</v>
      </c>
      <c r="J16" s="395">
        <f>'Breakdown -Count'!J73/'Breakdown -Count'!K73</f>
        <v>0</v>
      </c>
      <c r="K16" s="108">
        <f t="shared" si="0"/>
        <v>1</v>
      </c>
      <c r="L16" s="108">
        <v>9</v>
      </c>
      <c r="M16" s="109">
        <f t="shared" si="1"/>
        <v>0.1111111111111111</v>
      </c>
      <c r="N16" s="600">
        <f t="shared" si="2"/>
        <v>2</v>
      </c>
      <c r="O16" s="328"/>
    </row>
    <row r="17" spans="1:15" s="18" customFormat="1">
      <c r="A17" s="578" t="s">
        <v>52</v>
      </c>
      <c r="B17" s="106">
        <v>3</v>
      </c>
      <c r="C17" s="106" t="s">
        <v>18</v>
      </c>
      <c r="D17" s="110" t="s">
        <v>46</v>
      </c>
      <c r="E17" s="106" t="s">
        <v>135</v>
      </c>
      <c r="F17" s="395">
        <f>'Breakdown -Count'!F157/'Breakdown -Count'!K157</f>
        <v>0.25</v>
      </c>
      <c r="G17" s="395">
        <f>'Breakdown -Count'!G157/'Breakdown -Count'!K157</f>
        <v>8.3333333333333329E-2</v>
      </c>
      <c r="H17" s="395">
        <f>'Breakdown -Count'!H157/'Breakdown -Count'!K157</f>
        <v>0.25</v>
      </c>
      <c r="I17" s="433">
        <f>'Breakdown -Count'!I157/'Breakdown -Count'!K157</f>
        <v>0.41666666666666669</v>
      </c>
      <c r="J17" s="395">
        <f>'Breakdown -Count'!J157/'Breakdown -Count'!K157</f>
        <v>0</v>
      </c>
      <c r="K17" s="108">
        <f t="shared" si="0"/>
        <v>1</v>
      </c>
      <c r="L17" s="108">
        <v>20</v>
      </c>
      <c r="M17" s="109">
        <f t="shared" si="1"/>
        <v>0.05</v>
      </c>
      <c r="N17" s="600">
        <f t="shared" si="2"/>
        <v>3.1666666666666665</v>
      </c>
      <c r="O17" s="328"/>
    </row>
    <row r="18" spans="1:15" s="18" customFormat="1">
      <c r="A18" s="578" t="s">
        <v>25</v>
      </c>
      <c r="B18" s="106">
        <v>5</v>
      </c>
      <c r="C18" s="106" t="s">
        <v>18</v>
      </c>
      <c r="D18" s="110" t="s">
        <v>46</v>
      </c>
      <c r="E18" s="106" t="s">
        <v>135</v>
      </c>
      <c r="F18" s="395">
        <f>'Breakdown -Count'!F367/'Breakdown -Count'!K367</f>
        <v>0.25</v>
      </c>
      <c r="G18" s="395">
        <f>'Breakdown -Count'!G367/'Breakdown -Count'!K367</f>
        <v>0</v>
      </c>
      <c r="H18" s="395">
        <f>'Breakdown -Count'!H367/'Breakdown -Count'!K367</f>
        <v>0.16666666666666666</v>
      </c>
      <c r="I18" s="395">
        <f>'Breakdown -Count'!I367/'Breakdown -Count'!K367</f>
        <v>0.33333333333333331</v>
      </c>
      <c r="J18" s="433">
        <f>'Breakdown -Count'!J367/'Breakdown -Count'!K367</f>
        <v>0.25</v>
      </c>
      <c r="K18" s="108">
        <f t="shared" si="0"/>
        <v>1</v>
      </c>
      <c r="L18" s="108">
        <v>22</v>
      </c>
      <c r="M18" s="109">
        <f t="shared" si="1"/>
        <v>4.5454545454545456E-2</v>
      </c>
      <c r="N18" s="600">
        <f t="shared" si="2"/>
        <v>2.6666666666666665</v>
      </c>
      <c r="O18" s="328"/>
    </row>
    <row r="19" spans="1:15" s="18" customFormat="1">
      <c r="A19" s="578" t="s">
        <v>53</v>
      </c>
      <c r="B19" s="106">
        <v>2</v>
      </c>
      <c r="C19" s="106" t="s">
        <v>8</v>
      </c>
      <c r="D19" s="111" t="s">
        <v>36</v>
      </c>
      <c r="E19" s="106" t="s">
        <v>135</v>
      </c>
      <c r="F19" s="395">
        <f>'Breakdown -Count'!F36/'Breakdown -Count'!K36</f>
        <v>0</v>
      </c>
      <c r="G19" s="412">
        <f>'Breakdown -Count'!G36/'Breakdown -Count'!K36</f>
        <v>0.4</v>
      </c>
      <c r="H19" s="420">
        <f>'Breakdown -Count'!H36/'Breakdown -Count'!K36</f>
        <v>0.4</v>
      </c>
      <c r="I19" s="395">
        <f>'Breakdown -Count'!I36/'Breakdown -Count'!K36</f>
        <v>0</v>
      </c>
      <c r="J19" s="433">
        <f>'Breakdown -Count'!J36/'Breakdown -Count'!K36</f>
        <v>0.2</v>
      </c>
      <c r="K19" s="108">
        <f t="shared" si="0"/>
        <v>1</v>
      </c>
      <c r="L19" s="108">
        <v>10</v>
      </c>
      <c r="M19" s="109">
        <f t="shared" si="1"/>
        <v>0.1</v>
      </c>
      <c r="N19" s="600">
        <f t="shared" si="2"/>
        <v>3.0000000000000004</v>
      </c>
      <c r="O19" s="328"/>
    </row>
    <row r="20" spans="1:15" s="4" customFormat="1">
      <c r="A20" s="578" t="s">
        <v>53</v>
      </c>
      <c r="B20" s="106">
        <v>4</v>
      </c>
      <c r="C20" s="106" t="s">
        <v>8</v>
      </c>
      <c r="D20" s="111" t="s">
        <v>36</v>
      </c>
      <c r="E20" s="106" t="s">
        <v>135</v>
      </c>
      <c r="F20" s="395">
        <f>'Breakdown -Count'!F64/'Breakdown -Count'!K64</f>
        <v>0</v>
      </c>
      <c r="G20" s="308">
        <f>'Breakdown -Count'!G64/'Breakdown -Count'!K64</f>
        <v>0</v>
      </c>
      <c r="H20" s="420">
        <f>'Breakdown -Count'!H64/'Breakdown -Count'!K64</f>
        <v>0.5</v>
      </c>
      <c r="I20" s="433">
        <f>'Breakdown -Count'!I64/'Breakdown -Count'!K64</f>
        <v>0.5</v>
      </c>
      <c r="J20" s="395">
        <f>'Breakdown -Count'!J64/'Breakdown -Count'!K64</f>
        <v>0</v>
      </c>
      <c r="K20" s="11">
        <f t="shared" si="0"/>
        <v>1</v>
      </c>
      <c r="L20" s="11">
        <v>9</v>
      </c>
      <c r="M20" s="13">
        <f t="shared" si="1"/>
        <v>0.1111111111111111</v>
      </c>
      <c r="N20" s="609">
        <f t="shared" si="2"/>
        <v>2.5</v>
      </c>
      <c r="O20" s="328"/>
    </row>
    <row r="21" spans="1:15" s="4" customFormat="1">
      <c r="A21" s="578" t="s">
        <v>52</v>
      </c>
      <c r="B21" s="106">
        <v>4</v>
      </c>
      <c r="C21" s="106" t="s">
        <v>8</v>
      </c>
      <c r="D21" s="111" t="s">
        <v>36</v>
      </c>
      <c r="E21" s="106" t="s">
        <v>135</v>
      </c>
      <c r="F21" s="395">
        <f>'Breakdown -Count'!F162/'Breakdown -Count'!K162</f>
        <v>0.1111111111111111</v>
      </c>
      <c r="G21" s="412">
        <f>'Breakdown -Count'!G162/'Breakdown -Count'!K162</f>
        <v>0.44444444444444442</v>
      </c>
      <c r="H21" s="420">
        <f>'Breakdown -Count'!H162/'Breakdown -Count'!K162</f>
        <v>0.44444444444444442</v>
      </c>
      <c r="I21" s="395">
        <f>'Breakdown -Count'!I162/'Breakdown -Count'!K162</f>
        <v>0</v>
      </c>
      <c r="J21" s="395">
        <f>'Breakdown -Count'!J162/'Breakdown -Count'!K162</f>
        <v>0</v>
      </c>
      <c r="K21" s="108">
        <f t="shared" si="0"/>
        <v>1</v>
      </c>
      <c r="L21" s="108">
        <v>20</v>
      </c>
      <c r="M21" s="109">
        <f t="shared" si="1"/>
        <v>0.05</v>
      </c>
      <c r="N21" s="600">
        <f t="shared" si="2"/>
        <v>3.6666666666666661</v>
      </c>
      <c r="O21" s="674"/>
    </row>
    <row r="22" spans="1:15" s="4" customFormat="1">
      <c r="A22" s="578" t="s">
        <v>52</v>
      </c>
      <c r="B22" s="106">
        <v>5</v>
      </c>
      <c r="C22" s="106" t="s">
        <v>8</v>
      </c>
      <c r="D22" s="111" t="s">
        <v>36</v>
      </c>
      <c r="E22" s="106" t="s">
        <v>135</v>
      </c>
      <c r="F22" s="395">
        <f>'Breakdown -Count'!F176/'Breakdown -Count'!K176</f>
        <v>0</v>
      </c>
      <c r="G22" s="412">
        <f>'Breakdown -Count'!G176/'Breakdown -Count'!K176</f>
        <v>0.5</v>
      </c>
      <c r="H22" s="420">
        <f>'Breakdown -Count'!H176/'Breakdown -Count'!K176</f>
        <v>0.5</v>
      </c>
      <c r="I22" s="395">
        <f>'Breakdown -Count'!I176/'Breakdown -Count'!K176</f>
        <v>0</v>
      </c>
      <c r="J22" s="395">
        <f>'Breakdown -Count'!J176/'Breakdown -Count'!K176</f>
        <v>0</v>
      </c>
      <c r="K22" s="108">
        <f t="shared" si="0"/>
        <v>1</v>
      </c>
      <c r="L22" s="108">
        <v>9</v>
      </c>
      <c r="M22" s="109">
        <f t="shared" si="1"/>
        <v>0.1111111111111111</v>
      </c>
      <c r="N22" s="600">
        <f t="shared" si="2"/>
        <v>3.5</v>
      </c>
      <c r="O22" s="328"/>
    </row>
    <row r="23" spans="1:15" s="4" customFormat="1">
      <c r="A23" s="578" t="s">
        <v>50</v>
      </c>
      <c r="B23" s="106">
        <v>7</v>
      </c>
      <c r="C23" s="106" t="s">
        <v>8</v>
      </c>
      <c r="D23" s="111" t="s">
        <v>36</v>
      </c>
      <c r="E23" s="106" t="s">
        <v>135</v>
      </c>
      <c r="F23" s="395">
        <f>'Breakdown -Count'!F288/'Breakdown -Count'!K288</f>
        <v>0</v>
      </c>
      <c r="G23" s="412">
        <f>'Breakdown -Count'!G288/'Breakdown -Count'!K288</f>
        <v>0.5</v>
      </c>
      <c r="H23" s="420">
        <f>'Breakdown -Count'!H288/'Breakdown -Count'!K288</f>
        <v>0.5</v>
      </c>
      <c r="I23" s="395">
        <f>'Breakdown -Count'!I288/'Breakdown -Count'!K288</f>
        <v>0</v>
      </c>
      <c r="J23" s="395">
        <f>'Breakdown -Count'!J288/'Breakdown -Count'!K288</f>
        <v>0</v>
      </c>
      <c r="K23" s="108">
        <f t="shared" si="0"/>
        <v>1</v>
      </c>
      <c r="L23" s="108">
        <v>8</v>
      </c>
      <c r="M23" s="109">
        <f t="shared" si="1"/>
        <v>0.125</v>
      </c>
      <c r="N23" s="600">
        <f t="shared" si="2"/>
        <v>3.5</v>
      </c>
      <c r="O23" s="328"/>
    </row>
    <row r="24" spans="1:15" s="4" customFormat="1">
      <c r="A24" s="578" t="s">
        <v>25</v>
      </c>
      <c r="B24" s="106">
        <v>4</v>
      </c>
      <c r="C24" s="106" t="s">
        <v>8</v>
      </c>
      <c r="D24" s="111" t="s">
        <v>36</v>
      </c>
      <c r="E24" s="106" t="s">
        <v>135</v>
      </c>
      <c r="F24" s="395">
        <f>'Breakdown -Count'!F344/'Breakdown -Count'!K344</f>
        <v>0</v>
      </c>
      <c r="G24" s="412">
        <f>'Breakdown -Count'!G344/'Breakdown -Count'!K344</f>
        <v>0.44444444444444442</v>
      </c>
      <c r="H24" s="420">
        <f>'Breakdown -Count'!H344/'Breakdown -Count'!K344</f>
        <v>0.44444444444444442</v>
      </c>
      <c r="I24" s="395">
        <f>'Breakdown -Count'!I344/'Breakdown -Count'!K344</f>
        <v>0.1111111111111111</v>
      </c>
      <c r="J24" s="395">
        <f>'Breakdown -Count'!J344/'Breakdown -Count'!K344</f>
        <v>0</v>
      </c>
      <c r="K24" s="108">
        <f t="shared" si="0"/>
        <v>1</v>
      </c>
      <c r="L24" s="108">
        <v>18</v>
      </c>
      <c r="M24" s="109">
        <f t="shared" si="1"/>
        <v>5.5555555555555552E-2</v>
      </c>
      <c r="N24" s="600">
        <f t="shared" si="2"/>
        <v>3.333333333333333</v>
      </c>
      <c r="O24" s="328"/>
    </row>
    <row r="25" spans="1:15" s="4" customFormat="1">
      <c r="A25" s="578" t="s">
        <v>53</v>
      </c>
      <c r="B25" s="106">
        <v>4</v>
      </c>
      <c r="C25" s="106" t="s">
        <v>11</v>
      </c>
      <c r="D25" s="110" t="s">
        <v>39</v>
      </c>
      <c r="E25" s="106" t="s">
        <v>135</v>
      </c>
      <c r="F25" s="395">
        <f>'Breakdown -Count'!F67/'Breakdown -Count'!K67</f>
        <v>0</v>
      </c>
      <c r="G25" s="308">
        <f>'Breakdown -Count'!G67/'Breakdown -Count'!K67</f>
        <v>0</v>
      </c>
      <c r="H25" s="420">
        <f>'Breakdown -Count'!H67/'Breakdown -Count'!K67</f>
        <v>1</v>
      </c>
      <c r="I25" s="395">
        <f>'Breakdown -Count'!I67/'Breakdown -Count'!K67</f>
        <v>0</v>
      </c>
      <c r="J25" s="395">
        <f>'Breakdown -Count'!J67/'Breakdown -Count'!K67</f>
        <v>0</v>
      </c>
      <c r="K25" s="11">
        <f t="shared" si="0"/>
        <v>1</v>
      </c>
      <c r="L25" s="11">
        <v>9</v>
      </c>
      <c r="M25" s="13">
        <f t="shared" si="1"/>
        <v>0.1111111111111111</v>
      </c>
      <c r="N25" s="609">
        <f t="shared" si="2"/>
        <v>3</v>
      </c>
      <c r="O25" s="328"/>
    </row>
    <row r="26" spans="1:15" s="4" customFormat="1">
      <c r="A26" s="578" t="s">
        <v>52</v>
      </c>
      <c r="B26" s="106">
        <v>3</v>
      </c>
      <c r="C26" s="106" t="s">
        <v>11</v>
      </c>
      <c r="D26" s="110" t="s">
        <v>39</v>
      </c>
      <c r="E26" s="106" t="s">
        <v>135</v>
      </c>
      <c r="F26" s="395">
        <f>'Breakdown -Count'!F151/'Breakdown -Count'!K151</f>
        <v>8.3333333333333329E-2</v>
      </c>
      <c r="G26" s="412">
        <f>'Breakdown -Count'!G151/'Breakdown -Count'!K151</f>
        <v>0.41666666666666669</v>
      </c>
      <c r="H26" s="420">
        <f>'Breakdown -Count'!H151/'Breakdown -Count'!K151</f>
        <v>0.41666666666666669</v>
      </c>
      <c r="I26" s="395">
        <f>'Breakdown -Count'!I151/'Breakdown -Count'!K151</f>
        <v>8.3333333333333329E-2</v>
      </c>
      <c r="J26" s="395">
        <f>'Breakdown -Count'!J151/'Breakdown -Count'!K151</f>
        <v>0</v>
      </c>
      <c r="K26" s="108">
        <f t="shared" si="0"/>
        <v>1</v>
      </c>
      <c r="L26" s="108">
        <v>20</v>
      </c>
      <c r="M26" s="109">
        <f t="shared" si="1"/>
        <v>0.05</v>
      </c>
      <c r="N26" s="600">
        <f t="shared" si="2"/>
        <v>3.5</v>
      </c>
      <c r="O26" s="328"/>
    </row>
    <row r="27" spans="1:15" s="18" customFormat="1" ht="15.75" thickBot="1">
      <c r="A27" s="581" t="s">
        <v>52</v>
      </c>
      <c r="B27" s="396">
        <v>5</v>
      </c>
      <c r="C27" s="396" t="s">
        <v>11</v>
      </c>
      <c r="D27" s="336" t="s">
        <v>39</v>
      </c>
      <c r="E27" s="396" t="s">
        <v>135</v>
      </c>
      <c r="F27" s="397">
        <f>'Breakdown -Count'!F179/'Breakdown -Count'!K179</f>
        <v>0</v>
      </c>
      <c r="G27" s="414">
        <f>'Breakdown -Count'!G179/'Breakdown -Count'!K179</f>
        <v>0.5</v>
      </c>
      <c r="H27" s="422">
        <f>'Breakdown -Count'!H179/'Breakdown -Count'!K179</f>
        <v>0.5</v>
      </c>
      <c r="I27" s="397">
        <f>'Breakdown -Count'!I179/'Breakdown -Count'!K179</f>
        <v>0</v>
      </c>
      <c r="J27" s="397">
        <f>'Breakdown -Count'!J179/'Breakdown -Count'!K179</f>
        <v>0</v>
      </c>
      <c r="K27" s="398">
        <f t="shared" si="0"/>
        <v>1</v>
      </c>
      <c r="L27" s="398">
        <v>9</v>
      </c>
      <c r="M27" s="399">
        <f t="shared" si="1"/>
        <v>0.1111111111111111</v>
      </c>
      <c r="N27" s="601">
        <f t="shared" si="2"/>
        <v>3.5</v>
      </c>
      <c r="O27" s="328"/>
    </row>
    <row r="28" spans="1:15" s="18" customFormat="1">
      <c r="A28" s="492" t="s">
        <v>51</v>
      </c>
      <c r="B28" s="106">
        <v>1</v>
      </c>
      <c r="C28" s="106" t="s">
        <v>0</v>
      </c>
      <c r="D28" s="594" t="s">
        <v>32</v>
      </c>
      <c r="E28" s="106" t="s">
        <v>134</v>
      </c>
      <c r="F28" s="395">
        <f>'Breakdown -Count'!F4/'Breakdown -Count'!K4</f>
        <v>0</v>
      </c>
      <c r="G28" s="412">
        <f>'Breakdown -Count'!G4/'Breakdown -Count'!K4</f>
        <v>0.53846153846153844</v>
      </c>
      <c r="H28" s="420">
        <f>'Breakdown -Count'!H4/'Breakdown -Count'!K4</f>
        <v>0.46153846153846156</v>
      </c>
      <c r="I28" s="395">
        <f>'Breakdown -Count'!I4/'Breakdown -Count'!K4</f>
        <v>0</v>
      </c>
      <c r="J28" s="395">
        <f>'Breakdown -Count'!J4/'Breakdown -Count'!K4</f>
        <v>0</v>
      </c>
      <c r="K28" s="11">
        <f t="shared" si="0"/>
        <v>1</v>
      </c>
      <c r="L28" s="11">
        <v>32</v>
      </c>
      <c r="M28" s="13">
        <f t="shared" si="1"/>
        <v>3.125E-2</v>
      </c>
      <c r="N28" s="595">
        <f t="shared" si="2"/>
        <v>3.5384615384615383</v>
      </c>
      <c r="O28" s="674"/>
    </row>
    <row r="29" spans="1:15" s="18" customFormat="1">
      <c r="A29" s="492" t="s">
        <v>50</v>
      </c>
      <c r="B29" s="106">
        <v>1</v>
      </c>
      <c r="C29" s="106" t="s">
        <v>0</v>
      </c>
      <c r="D29" s="594" t="s">
        <v>32</v>
      </c>
      <c r="E29" s="106" t="s">
        <v>134</v>
      </c>
      <c r="F29" s="395">
        <f>'Breakdown -Count'!F200/'Breakdown -Count'!K200</f>
        <v>0.2</v>
      </c>
      <c r="G29" s="412">
        <f>'Breakdown -Count'!G200/'Breakdown -Count'!K200</f>
        <v>0.4</v>
      </c>
      <c r="H29" s="420">
        <f>'Breakdown -Count'!H200/'Breakdown -Count'!K200</f>
        <v>0.4</v>
      </c>
      <c r="I29" s="395">
        <f>'Breakdown -Count'!I200/'Breakdown -Count'!K200</f>
        <v>0</v>
      </c>
      <c r="J29" s="395">
        <f>'Breakdown -Count'!J200/'Breakdown -Count'!K200</f>
        <v>0</v>
      </c>
      <c r="K29" s="108">
        <f t="shared" si="0"/>
        <v>1</v>
      </c>
      <c r="L29" s="108">
        <v>22</v>
      </c>
      <c r="M29" s="109">
        <f t="shared" si="1"/>
        <v>4.5454545454545456E-2</v>
      </c>
      <c r="N29" s="596">
        <f t="shared" si="2"/>
        <v>3.8000000000000003</v>
      </c>
      <c r="O29" s="328"/>
    </row>
    <row r="30" spans="1:15" s="18" customFormat="1">
      <c r="A30" s="492" t="s">
        <v>50</v>
      </c>
      <c r="B30" s="106">
        <v>2</v>
      </c>
      <c r="C30" s="106" t="s">
        <v>0</v>
      </c>
      <c r="D30" s="594" t="s">
        <v>32</v>
      </c>
      <c r="E30" s="106" t="s">
        <v>134</v>
      </c>
      <c r="F30" s="395">
        <f>'Breakdown -Count'!F214/'Breakdown -Count'!K214</f>
        <v>0</v>
      </c>
      <c r="G30" s="412">
        <f>'Breakdown -Count'!G214/'Breakdown -Count'!K214</f>
        <v>0.5</v>
      </c>
      <c r="H30" s="420">
        <f>'Breakdown -Count'!H214/'Breakdown -Count'!K214</f>
        <v>0.5</v>
      </c>
      <c r="I30" s="395">
        <f>'Breakdown -Count'!I214/'Breakdown -Count'!K214</f>
        <v>0</v>
      </c>
      <c r="J30" s="395">
        <f>'Breakdown -Count'!J214/'Breakdown -Count'!K214</f>
        <v>0</v>
      </c>
      <c r="K30" s="108">
        <f t="shared" si="0"/>
        <v>1</v>
      </c>
      <c r="L30" s="108">
        <v>10</v>
      </c>
      <c r="M30" s="109">
        <f t="shared" si="1"/>
        <v>0.1</v>
      </c>
      <c r="N30" s="596">
        <f t="shared" si="2"/>
        <v>3.5</v>
      </c>
      <c r="O30" s="328"/>
    </row>
    <row r="31" spans="1:15" s="18" customFormat="1">
      <c r="A31" s="492" t="s">
        <v>50</v>
      </c>
      <c r="B31" s="106">
        <v>4</v>
      </c>
      <c r="C31" s="106" t="s">
        <v>0</v>
      </c>
      <c r="D31" s="594" t="s">
        <v>32</v>
      </c>
      <c r="E31" s="106" t="s">
        <v>134</v>
      </c>
      <c r="F31" s="395">
        <f>'Breakdown -Count'!F242/'Breakdown -Count'!K242</f>
        <v>0</v>
      </c>
      <c r="G31" s="395">
        <f>'Breakdown -Count'!G242/'Breakdown -Count'!K242</f>
        <v>0</v>
      </c>
      <c r="H31" s="420">
        <f>'Breakdown -Count'!H242/'Breakdown -Count'!K242</f>
        <v>0.5</v>
      </c>
      <c r="I31" s="431">
        <f>'Breakdown -Count'!I242/'Breakdown -Count'!K242</f>
        <v>0.5</v>
      </c>
      <c r="J31" s="395">
        <f>'Breakdown -Count'!J242/'Breakdown -Count'!K242</f>
        <v>0</v>
      </c>
      <c r="K31" s="108">
        <f t="shared" si="0"/>
        <v>1</v>
      </c>
      <c r="L31" s="108">
        <v>9</v>
      </c>
      <c r="M31" s="109">
        <f t="shared" si="1"/>
        <v>0.1111111111111111</v>
      </c>
      <c r="N31" s="596">
        <f t="shared" si="2"/>
        <v>2.5</v>
      </c>
      <c r="O31" s="328"/>
    </row>
    <row r="32" spans="1:15" s="18" customFormat="1">
      <c r="A32" s="492" t="s">
        <v>50</v>
      </c>
      <c r="B32" s="106">
        <v>6</v>
      </c>
      <c r="C32" s="106" t="s">
        <v>0</v>
      </c>
      <c r="D32" s="594" t="s">
        <v>32</v>
      </c>
      <c r="E32" s="106" t="s">
        <v>134</v>
      </c>
      <c r="F32" s="395">
        <f>'Breakdown -Count'!F270/'Breakdown -Count'!K270</f>
        <v>0</v>
      </c>
      <c r="G32" s="412">
        <f>'Breakdown -Count'!G270/'Breakdown -Count'!K270</f>
        <v>0.5</v>
      </c>
      <c r="H32" s="420">
        <f>'Breakdown -Count'!H270/'Breakdown -Count'!K270</f>
        <v>0.5</v>
      </c>
      <c r="I32" s="395">
        <f>'Breakdown -Count'!I270/'Breakdown -Count'!K270</f>
        <v>0</v>
      </c>
      <c r="J32" s="395">
        <f>'Breakdown -Count'!J270/'Breakdown -Count'!K270</f>
        <v>0</v>
      </c>
      <c r="K32" s="108">
        <f t="shared" si="0"/>
        <v>1</v>
      </c>
      <c r="L32" s="108">
        <v>8</v>
      </c>
      <c r="M32" s="109">
        <f t="shared" si="1"/>
        <v>0.125</v>
      </c>
      <c r="N32" s="596">
        <f t="shared" si="2"/>
        <v>3.5</v>
      </c>
      <c r="O32" s="328"/>
    </row>
    <row r="33" spans="1:15" s="18" customFormat="1">
      <c r="A33" s="492" t="s">
        <v>25</v>
      </c>
      <c r="B33" s="106">
        <v>4</v>
      </c>
      <c r="C33" s="106" t="s">
        <v>0</v>
      </c>
      <c r="D33" s="594" t="s">
        <v>32</v>
      </c>
      <c r="E33" s="106" t="s">
        <v>134</v>
      </c>
      <c r="F33" s="395">
        <f>'Breakdown -Count'!F340/'Breakdown -Count'!K340</f>
        <v>0</v>
      </c>
      <c r="G33" s="412">
        <f>'Breakdown -Count'!G340/'Breakdown -Count'!K340</f>
        <v>0.4</v>
      </c>
      <c r="H33" s="420">
        <f>'Breakdown -Count'!H340/'Breakdown -Count'!K340</f>
        <v>0.6</v>
      </c>
      <c r="I33" s="395">
        <f>'Breakdown -Count'!I340/'Breakdown -Count'!K340</f>
        <v>0</v>
      </c>
      <c r="J33" s="395">
        <f>'Breakdown -Count'!J340/'Breakdown -Count'!K340</f>
        <v>0</v>
      </c>
      <c r="K33" s="108">
        <f t="shared" si="0"/>
        <v>1</v>
      </c>
      <c r="L33" s="108">
        <v>18</v>
      </c>
      <c r="M33" s="109">
        <f t="shared" si="1"/>
        <v>5.5555555555555552E-2</v>
      </c>
      <c r="N33" s="596">
        <f t="shared" si="2"/>
        <v>3.4</v>
      </c>
      <c r="O33" s="674"/>
    </row>
    <row r="34" spans="1:15" s="18" customFormat="1">
      <c r="A34" s="492" t="s">
        <v>25</v>
      </c>
      <c r="B34" s="106">
        <v>6</v>
      </c>
      <c r="C34" s="106" t="s">
        <v>0</v>
      </c>
      <c r="D34" s="594" t="s">
        <v>32</v>
      </c>
      <c r="E34" s="106" t="s">
        <v>134</v>
      </c>
      <c r="F34" s="395">
        <f>'Breakdown -Count'!F368/'Breakdown -Count'!K368</f>
        <v>0.1</v>
      </c>
      <c r="G34" s="412">
        <f>'Breakdown -Count'!G368/'Breakdown -Count'!K368</f>
        <v>0.5</v>
      </c>
      <c r="H34" s="420">
        <f>'Breakdown -Count'!H368/'Breakdown -Count'!K368</f>
        <v>0.4</v>
      </c>
      <c r="I34" s="395">
        <f>'Breakdown -Count'!I368/'Breakdown -Count'!K368</f>
        <v>0</v>
      </c>
      <c r="J34" s="395">
        <f>'Breakdown -Count'!J368/'Breakdown -Count'!K368</f>
        <v>0</v>
      </c>
      <c r="K34" s="108">
        <f t="shared" si="0"/>
        <v>1</v>
      </c>
      <c r="L34" s="108">
        <v>44</v>
      </c>
      <c r="M34" s="109">
        <f t="shared" si="1"/>
        <v>2.2727272727272728E-2</v>
      </c>
      <c r="N34" s="596">
        <f t="shared" si="2"/>
        <v>3.7</v>
      </c>
      <c r="O34" s="328"/>
    </row>
    <row r="35" spans="1:15" s="18" customFormat="1">
      <c r="A35" s="492" t="s">
        <v>25</v>
      </c>
      <c r="B35" s="106">
        <v>7</v>
      </c>
      <c r="C35" s="106" t="s">
        <v>0</v>
      </c>
      <c r="D35" s="594" t="s">
        <v>32</v>
      </c>
      <c r="E35" s="106" t="s">
        <v>134</v>
      </c>
      <c r="F35" s="395">
        <f>'Breakdown -Count'!F382/'Breakdown -Count'!K382</f>
        <v>0</v>
      </c>
      <c r="G35" s="412">
        <f>'Breakdown -Count'!G382/'Breakdown -Count'!K382</f>
        <v>0.42857142857142855</v>
      </c>
      <c r="H35" s="420">
        <f>'Breakdown -Count'!H382/'Breakdown -Count'!K382</f>
        <v>0.5714285714285714</v>
      </c>
      <c r="I35" s="395">
        <f>'Breakdown -Count'!I382/'Breakdown -Count'!K382</f>
        <v>0</v>
      </c>
      <c r="J35" s="395">
        <f>'Breakdown -Count'!J382/'Breakdown -Count'!K382</f>
        <v>0</v>
      </c>
      <c r="K35" s="108">
        <f t="shared" si="0"/>
        <v>1</v>
      </c>
      <c r="L35" s="108">
        <v>26</v>
      </c>
      <c r="M35" s="109">
        <f t="shared" si="1"/>
        <v>3.8461538461538464E-2</v>
      </c>
      <c r="N35" s="596">
        <f t="shared" si="2"/>
        <v>3.4285714285714284</v>
      </c>
      <c r="O35" s="328"/>
    </row>
    <row r="36" spans="1:15" s="18" customFormat="1">
      <c r="A36" s="492" t="s">
        <v>53</v>
      </c>
      <c r="B36" s="106">
        <v>2</v>
      </c>
      <c r="C36" s="106" t="s">
        <v>15</v>
      </c>
      <c r="D36" s="110" t="s">
        <v>41</v>
      </c>
      <c r="E36" s="106" t="s">
        <v>134</v>
      </c>
      <c r="F36" s="395">
        <f>'Breakdown -Count'!F42/'Breakdown -Count'!K42</f>
        <v>0</v>
      </c>
      <c r="G36" s="412">
        <f>'Breakdown -Count'!G42/'Breakdown -Count'!K42</f>
        <v>0.4</v>
      </c>
      <c r="H36" s="420">
        <f>'Breakdown -Count'!H42/'Breakdown -Count'!K42</f>
        <v>0.4</v>
      </c>
      <c r="I36" s="395">
        <f>'Breakdown -Count'!I42/'Breakdown -Count'!K42</f>
        <v>0</v>
      </c>
      <c r="J36" s="433">
        <f>'Breakdown -Count'!J42/'Breakdown -Count'!K42</f>
        <v>0.2</v>
      </c>
      <c r="K36" s="108">
        <f t="shared" ref="K36:K67" si="4">SUM(F36:J36)</f>
        <v>1</v>
      </c>
      <c r="L36" s="108">
        <v>10</v>
      </c>
      <c r="M36" s="109">
        <f t="shared" ref="M36:M67" si="5">K36/L36</f>
        <v>0.1</v>
      </c>
      <c r="N36" s="596">
        <f t="shared" ref="N36:N70" si="6" xml:space="preserve"> (5*F36+4*G36+3*H36+2*I36+1*J36)/K36</f>
        <v>3.0000000000000004</v>
      </c>
      <c r="O36" s="674"/>
    </row>
    <row r="37" spans="1:15" s="18" customFormat="1">
      <c r="A37" s="492" t="s">
        <v>53</v>
      </c>
      <c r="B37" s="106">
        <v>4</v>
      </c>
      <c r="C37" s="106" t="s">
        <v>15</v>
      </c>
      <c r="D37" s="110" t="s">
        <v>41</v>
      </c>
      <c r="E37" s="106" t="s">
        <v>134</v>
      </c>
      <c r="F37" s="395">
        <f>'Breakdown -Count'!F70/'Breakdown -Count'!K70</f>
        <v>0</v>
      </c>
      <c r="G37" s="395">
        <f>'Breakdown -Count'!G70/'Breakdown -Count'!K70</f>
        <v>0</v>
      </c>
      <c r="H37" s="420">
        <f>'Breakdown -Count'!H70/'Breakdown -Count'!K70</f>
        <v>0.5</v>
      </c>
      <c r="I37" s="433">
        <f>'Breakdown -Count'!I70/'Breakdown -Count'!K70</f>
        <v>0.5</v>
      </c>
      <c r="J37" s="395">
        <f>'Breakdown -Count'!J70/'Breakdown -Count'!K70</f>
        <v>0</v>
      </c>
      <c r="K37" s="108">
        <f t="shared" si="4"/>
        <v>1</v>
      </c>
      <c r="L37" s="108">
        <v>9</v>
      </c>
      <c r="M37" s="109">
        <f t="shared" si="5"/>
        <v>0.1111111111111111</v>
      </c>
      <c r="N37" s="596">
        <f t="shared" si="6"/>
        <v>2.5</v>
      </c>
      <c r="O37" s="328"/>
    </row>
    <row r="38" spans="1:15" s="18" customFormat="1">
      <c r="A38" s="492" t="s">
        <v>52</v>
      </c>
      <c r="B38" s="106">
        <v>4</v>
      </c>
      <c r="C38" s="106" t="s">
        <v>15</v>
      </c>
      <c r="D38" s="110" t="s">
        <v>41</v>
      </c>
      <c r="E38" s="106" t="s">
        <v>134</v>
      </c>
      <c r="F38" s="395">
        <f>'Breakdown -Count'!F168/'Breakdown -Count'!K168</f>
        <v>0</v>
      </c>
      <c r="G38" s="412">
        <f>'Breakdown -Count'!G168/'Breakdown -Count'!K168</f>
        <v>0.44444444444444442</v>
      </c>
      <c r="H38" s="420">
        <f>'Breakdown -Count'!H168/'Breakdown -Count'!K168</f>
        <v>0.55555555555555558</v>
      </c>
      <c r="I38" s="395">
        <f>'Breakdown -Count'!I168/'Breakdown -Count'!K168</f>
        <v>0</v>
      </c>
      <c r="J38" s="395">
        <f>'Breakdown -Count'!J168/'Breakdown -Count'!K168</f>
        <v>0</v>
      </c>
      <c r="K38" s="108">
        <f t="shared" si="4"/>
        <v>1</v>
      </c>
      <c r="L38" s="108">
        <v>20</v>
      </c>
      <c r="M38" s="109">
        <f t="shared" si="5"/>
        <v>0.05</v>
      </c>
      <c r="N38" s="596">
        <f t="shared" si="6"/>
        <v>3.4444444444444446</v>
      </c>
      <c r="O38" s="328"/>
    </row>
    <row r="39" spans="1:15" s="18" customFormat="1">
      <c r="A39" s="492" t="s">
        <v>52</v>
      </c>
      <c r="B39" s="106">
        <v>5</v>
      </c>
      <c r="C39" s="106" t="s">
        <v>15</v>
      </c>
      <c r="D39" s="110" t="s">
        <v>41</v>
      </c>
      <c r="E39" s="106" t="s">
        <v>134</v>
      </c>
      <c r="F39" s="395">
        <f>'Breakdown -Count'!F182/'Breakdown -Count'!K182</f>
        <v>0</v>
      </c>
      <c r="G39" s="412">
        <f>'Breakdown -Count'!G182/'Breakdown -Count'!K182</f>
        <v>0.5</v>
      </c>
      <c r="H39" s="420">
        <f>'Breakdown -Count'!H182/'Breakdown -Count'!K182</f>
        <v>0.5</v>
      </c>
      <c r="I39" s="395">
        <f>'Breakdown -Count'!I182/'Breakdown -Count'!K182</f>
        <v>0</v>
      </c>
      <c r="J39" s="395">
        <f>'Breakdown -Count'!J182/'Breakdown -Count'!K182</f>
        <v>0</v>
      </c>
      <c r="K39" s="108">
        <f t="shared" si="4"/>
        <v>1</v>
      </c>
      <c r="L39" s="108">
        <v>9</v>
      </c>
      <c r="M39" s="109">
        <f t="shared" si="5"/>
        <v>0.1111111111111111</v>
      </c>
      <c r="N39" s="596">
        <f t="shared" si="6"/>
        <v>3.5</v>
      </c>
      <c r="O39" s="328"/>
    </row>
    <row r="40" spans="1:15" s="18" customFormat="1" ht="15.75" thickBot="1">
      <c r="A40" s="602" t="s">
        <v>25</v>
      </c>
      <c r="B40" s="409">
        <v>2</v>
      </c>
      <c r="C40" s="409" t="s">
        <v>15</v>
      </c>
      <c r="D40" s="335" t="s">
        <v>41</v>
      </c>
      <c r="E40" s="409" t="s">
        <v>134</v>
      </c>
      <c r="F40" s="603">
        <f>'Breakdown -Count'!F322/'Breakdown -Count'!K322</f>
        <v>0.3</v>
      </c>
      <c r="G40" s="604">
        <f>'Breakdown -Count'!G322/'Breakdown -Count'!K322</f>
        <v>0.4</v>
      </c>
      <c r="H40" s="603">
        <f>'Breakdown -Count'!H322/'Breakdown -Count'!K322</f>
        <v>0.1</v>
      </c>
      <c r="I40" s="603">
        <f>'Breakdown -Count'!I322/'Breakdown -Count'!K322</f>
        <v>0</v>
      </c>
      <c r="J40" s="607">
        <f>'Breakdown -Count'!J322/'Breakdown -Count'!K322</f>
        <v>0.2</v>
      </c>
      <c r="K40" s="410">
        <f t="shared" si="4"/>
        <v>1</v>
      </c>
      <c r="L40" s="410">
        <v>16</v>
      </c>
      <c r="M40" s="411">
        <f t="shared" si="5"/>
        <v>6.25E-2</v>
      </c>
      <c r="N40" s="605">
        <f t="shared" si="6"/>
        <v>3.6000000000000005</v>
      </c>
      <c r="O40" s="328"/>
    </row>
    <row r="41" spans="1:15" s="18" customFormat="1">
      <c r="A41" s="580" t="s">
        <v>53</v>
      </c>
      <c r="B41" s="100">
        <v>2</v>
      </c>
      <c r="C41" s="100" t="s">
        <v>16</v>
      </c>
      <c r="D41" s="593" t="s">
        <v>43</v>
      </c>
      <c r="E41" s="100" t="s">
        <v>136</v>
      </c>
      <c r="F41" s="428">
        <f>'Breakdown -Count'!F43/'Breakdown -Count'!K43</f>
        <v>0.4</v>
      </c>
      <c r="G41" s="428">
        <f>'Breakdown -Count'!G43/'Breakdown -Count'!K43</f>
        <v>0.2</v>
      </c>
      <c r="H41" s="543">
        <f>'Breakdown -Count'!H43/'Breakdown -Count'!K43</f>
        <v>0.4</v>
      </c>
      <c r="I41" s="428">
        <f>'Breakdown -Count'!I43/'Breakdown -Count'!K43</f>
        <v>0</v>
      </c>
      <c r="J41" s="428">
        <f>'Breakdown -Count'!J43/'Breakdown -Count'!K43</f>
        <v>0</v>
      </c>
      <c r="K41" s="103">
        <f t="shared" si="4"/>
        <v>1</v>
      </c>
      <c r="L41" s="103">
        <v>10</v>
      </c>
      <c r="M41" s="104">
        <f t="shared" si="5"/>
        <v>0.1</v>
      </c>
      <c r="N41" s="256">
        <f t="shared" si="6"/>
        <v>4</v>
      </c>
      <c r="O41" s="328"/>
    </row>
    <row r="42" spans="1:15" s="18" customFormat="1">
      <c r="A42" s="579" t="s">
        <v>52</v>
      </c>
      <c r="B42" s="106">
        <v>1</v>
      </c>
      <c r="C42" s="106" t="s">
        <v>16</v>
      </c>
      <c r="D42" s="111" t="s">
        <v>43</v>
      </c>
      <c r="E42" s="106" t="s">
        <v>136</v>
      </c>
      <c r="F42" s="395">
        <f>'Breakdown -Count'!F127/'Breakdown -Count'!K127</f>
        <v>0</v>
      </c>
      <c r="G42" s="412">
        <f>'Breakdown -Count'!G127/'Breakdown -Count'!K127</f>
        <v>0.5</v>
      </c>
      <c r="H42" s="395">
        <f>'Breakdown -Count'!H127/'Breakdown -Count'!K127</f>
        <v>0</v>
      </c>
      <c r="I42" s="433">
        <f>'Breakdown -Count'!I127/'Breakdown -Count'!K127</f>
        <v>0.5</v>
      </c>
      <c r="J42" s="395">
        <f>'Breakdown -Count'!J127/'Breakdown -Count'!K127</f>
        <v>0</v>
      </c>
      <c r="K42" s="108">
        <f t="shared" si="4"/>
        <v>1</v>
      </c>
      <c r="L42" s="108">
        <v>10</v>
      </c>
      <c r="M42" s="109">
        <f t="shared" si="5"/>
        <v>0.1</v>
      </c>
      <c r="N42" s="600">
        <f t="shared" si="6"/>
        <v>3</v>
      </c>
      <c r="O42" s="328"/>
    </row>
    <row r="43" spans="1:15" s="18" customFormat="1">
      <c r="A43" s="578" t="s">
        <v>52</v>
      </c>
      <c r="B43" s="106">
        <v>4</v>
      </c>
      <c r="C43" s="106" t="s">
        <v>16</v>
      </c>
      <c r="D43" s="111" t="s">
        <v>43</v>
      </c>
      <c r="E43" s="106" t="s">
        <v>136</v>
      </c>
      <c r="F43" s="395">
        <f>'Breakdown -Count'!F169/'Breakdown -Count'!K169</f>
        <v>0</v>
      </c>
      <c r="G43" s="395">
        <f>'Breakdown -Count'!G169/'Breakdown -Count'!K169</f>
        <v>0</v>
      </c>
      <c r="H43" s="420">
        <f>'Breakdown -Count'!H169/'Breakdown -Count'!K169</f>
        <v>0.66666666666666663</v>
      </c>
      <c r="I43" s="395">
        <f>'Breakdown -Count'!I169/'Breakdown -Count'!K169</f>
        <v>0</v>
      </c>
      <c r="J43" s="433">
        <f>'Breakdown -Count'!J169/'Breakdown -Count'!K169</f>
        <v>0.33333333333333331</v>
      </c>
      <c r="K43" s="108">
        <f t="shared" si="4"/>
        <v>1</v>
      </c>
      <c r="L43" s="108">
        <v>20</v>
      </c>
      <c r="M43" s="109">
        <f t="shared" si="5"/>
        <v>0.05</v>
      </c>
      <c r="N43" s="600">
        <f t="shared" si="6"/>
        <v>2.3333333333333335</v>
      </c>
      <c r="O43" s="328"/>
    </row>
    <row r="44" spans="1:15" s="18" customFormat="1">
      <c r="A44" s="578" t="s">
        <v>52</v>
      </c>
      <c r="B44" s="106">
        <v>5</v>
      </c>
      <c r="C44" s="106" t="s">
        <v>16</v>
      </c>
      <c r="D44" s="111" t="s">
        <v>43</v>
      </c>
      <c r="E44" s="106" t="s">
        <v>136</v>
      </c>
      <c r="F44" s="395">
        <f>'Breakdown -Count'!F183/'Breakdown -Count'!K183</f>
        <v>0</v>
      </c>
      <c r="G44" s="412">
        <f>'Breakdown -Count'!G183/'Breakdown -Count'!K183</f>
        <v>0.5</v>
      </c>
      <c r="H44" s="420">
        <f>'Breakdown -Count'!H183/'Breakdown -Count'!K183</f>
        <v>0.5</v>
      </c>
      <c r="I44" s="395">
        <f>'Breakdown -Count'!I183/'Breakdown -Count'!K183</f>
        <v>0</v>
      </c>
      <c r="J44" s="395">
        <f>'Breakdown -Count'!J183/'Breakdown -Count'!K183</f>
        <v>0</v>
      </c>
      <c r="K44" s="108">
        <f t="shared" si="4"/>
        <v>1</v>
      </c>
      <c r="L44" s="108">
        <v>9</v>
      </c>
      <c r="M44" s="109">
        <f t="shared" si="5"/>
        <v>0.1111111111111111</v>
      </c>
      <c r="N44" s="600">
        <f t="shared" si="6"/>
        <v>3.5</v>
      </c>
      <c r="O44" s="328"/>
    </row>
    <row r="45" spans="1:15" s="18" customFormat="1">
      <c r="A45" s="578" t="s">
        <v>25</v>
      </c>
      <c r="B45" s="106">
        <v>4</v>
      </c>
      <c r="C45" s="106" t="s">
        <v>16</v>
      </c>
      <c r="D45" s="111" t="s">
        <v>43</v>
      </c>
      <c r="E45" s="106" t="s">
        <v>136</v>
      </c>
      <c r="F45" s="395">
        <f>'Breakdown -Count'!F351/'Breakdown -Count'!K351</f>
        <v>0.2</v>
      </c>
      <c r="G45" s="412">
        <f>'Breakdown -Count'!G351/'Breakdown -Count'!K351</f>
        <v>0.4</v>
      </c>
      <c r="H45" s="420">
        <f>'Breakdown -Count'!H351/'Breakdown -Count'!K351</f>
        <v>0.4</v>
      </c>
      <c r="I45" s="395">
        <f>'Breakdown -Count'!I351/'Breakdown -Count'!K351</f>
        <v>0</v>
      </c>
      <c r="J45" s="395">
        <f>'Breakdown -Count'!J351/'Breakdown -Count'!K351</f>
        <v>0</v>
      </c>
      <c r="K45" s="108">
        <f t="shared" si="4"/>
        <v>1</v>
      </c>
      <c r="L45" s="108">
        <v>18</v>
      </c>
      <c r="M45" s="109">
        <f t="shared" si="5"/>
        <v>5.5555555555555552E-2</v>
      </c>
      <c r="N45" s="600">
        <f t="shared" si="6"/>
        <v>3.8000000000000003</v>
      </c>
      <c r="O45" s="328"/>
    </row>
    <row r="46" spans="1:15" s="18" customFormat="1">
      <c r="A46" s="578" t="s">
        <v>25</v>
      </c>
      <c r="B46" s="106">
        <v>5</v>
      </c>
      <c r="C46" s="106" t="s">
        <v>16</v>
      </c>
      <c r="D46" s="111" t="s">
        <v>43</v>
      </c>
      <c r="E46" s="106" t="s">
        <v>136</v>
      </c>
      <c r="F46" s="395">
        <f>'Breakdown -Count'!F365/'Breakdown -Count'!K365</f>
        <v>0</v>
      </c>
      <c r="G46" s="412">
        <f>'Breakdown -Count'!G365/'Breakdown -Count'!K365</f>
        <v>0.4</v>
      </c>
      <c r="H46" s="395">
        <f>'Breakdown -Count'!H365/'Breakdown -Count'!K365</f>
        <v>0.2</v>
      </c>
      <c r="I46" s="431">
        <f>'Breakdown -Count'!I365/'Breakdown -Count'!K365</f>
        <v>0.4</v>
      </c>
      <c r="J46" s="395">
        <f>'Breakdown -Count'!J365/'Breakdown -Count'!K365</f>
        <v>0</v>
      </c>
      <c r="K46" s="108">
        <f t="shared" si="4"/>
        <v>1</v>
      </c>
      <c r="L46" s="108">
        <v>22</v>
      </c>
      <c r="M46" s="109">
        <f t="shared" si="5"/>
        <v>4.5454545454545456E-2</v>
      </c>
      <c r="N46" s="600">
        <f t="shared" si="6"/>
        <v>3</v>
      </c>
      <c r="O46" s="328"/>
    </row>
    <row r="47" spans="1:15" s="18" customFormat="1">
      <c r="A47" s="578" t="s">
        <v>53</v>
      </c>
      <c r="B47" s="106">
        <v>4</v>
      </c>
      <c r="C47" s="106" t="s">
        <v>7</v>
      </c>
      <c r="D47" s="110" t="s">
        <v>35</v>
      </c>
      <c r="E47" s="106" t="s">
        <v>136</v>
      </c>
      <c r="F47" s="395">
        <f>'Breakdown -Count'!F63/'Breakdown -Count'!K63</f>
        <v>0</v>
      </c>
      <c r="G47" s="308">
        <f>'Breakdown -Count'!G63/'Breakdown -Count'!K63</f>
        <v>0</v>
      </c>
      <c r="H47" s="420">
        <f>'Breakdown -Count'!H63/'Breakdown -Count'!K63</f>
        <v>0.5</v>
      </c>
      <c r="I47" s="433">
        <f>'Breakdown -Count'!I63/'Breakdown -Count'!K63</f>
        <v>0.5</v>
      </c>
      <c r="J47" s="395">
        <f>'Breakdown -Count'!J63/'Breakdown -Count'!K63</f>
        <v>0</v>
      </c>
      <c r="K47" s="11">
        <f t="shared" si="4"/>
        <v>1</v>
      </c>
      <c r="L47" s="11">
        <v>9</v>
      </c>
      <c r="M47" s="13">
        <f t="shared" si="5"/>
        <v>0.1111111111111111</v>
      </c>
      <c r="N47" s="609">
        <f t="shared" si="6"/>
        <v>2.5</v>
      </c>
      <c r="O47" s="328"/>
    </row>
    <row r="48" spans="1:15" s="18" customFormat="1">
      <c r="A48" s="578" t="s">
        <v>52</v>
      </c>
      <c r="B48" s="106">
        <v>2</v>
      </c>
      <c r="C48" s="106" t="s">
        <v>7</v>
      </c>
      <c r="D48" s="110" t="s">
        <v>35</v>
      </c>
      <c r="E48" s="106" t="s">
        <v>136</v>
      </c>
      <c r="F48" s="395">
        <f>'Breakdown -Count'!F133/'Breakdown -Count'!K133</f>
        <v>8.3333333333333329E-2</v>
      </c>
      <c r="G48" s="412">
        <f>'Breakdown -Count'!G133/'Breakdown -Count'!K133</f>
        <v>0.41666666666666669</v>
      </c>
      <c r="H48" s="420">
        <f>'Breakdown -Count'!H133/'Breakdown -Count'!K133</f>
        <v>0.41666666666666669</v>
      </c>
      <c r="I48" s="395">
        <f>'Breakdown -Count'!I133/'Breakdown -Count'!K133</f>
        <v>8.3333333333333329E-2</v>
      </c>
      <c r="J48" s="395">
        <f>'Breakdown -Count'!J133/'Breakdown -Count'!K133</f>
        <v>0</v>
      </c>
      <c r="K48" s="108">
        <f t="shared" si="4"/>
        <v>1</v>
      </c>
      <c r="L48" s="108">
        <v>19</v>
      </c>
      <c r="M48" s="109">
        <f t="shared" si="5"/>
        <v>5.2631578947368418E-2</v>
      </c>
      <c r="N48" s="600">
        <f t="shared" si="6"/>
        <v>3.5</v>
      </c>
      <c r="O48" s="328"/>
    </row>
    <row r="49" spans="1:15" s="18" customFormat="1">
      <c r="A49" s="578" t="s">
        <v>52</v>
      </c>
      <c r="B49" s="106">
        <v>5</v>
      </c>
      <c r="C49" s="106" t="s">
        <v>7</v>
      </c>
      <c r="D49" s="110" t="s">
        <v>35</v>
      </c>
      <c r="E49" s="106" t="s">
        <v>136</v>
      </c>
      <c r="F49" s="395">
        <f>'Breakdown -Count'!F175/'Breakdown -Count'!K175</f>
        <v>0</v>
      </c>
      <c r="G49" s="412">
        <f>'Breakdown -Count'!G175/'Breakdown -Count'!K175</f>
        <v>0.5</v>
      </c>
      <c r="H49" s="420">
        <f>'Breakdown -Count'!H175/'Breakdown -Count'!K175</f>
        <v>0.5</v>
      </c>
      <c r="I49" s="395">
        <f>'Breakdown -Count'!I175/'Breakdown -Count'!K175</f>
        <v>0</v>
      </c>
      <c r="J49" s="395">
        <f>'Breakdown -Count'!J175/'Breakdown -Count'!K175</f>
        <v>0</v>
      </c>
      <c r="K49" s="108">
        <f t="shared" si="4"/>
        <v>1</v>
      </c>
      <c r="L49" s="108">
        <v>9</v>
      </c>
      <c r="M49" s="109">
        <f t="shared" si="5"/>
        <v>0.1111111111111111</v>
      </c>
      <c r="N49" s="600">
        <f t="shared" si="6"/>
        <v>3.5</v>
      </c>
      <c r="O49" s="328"/>
    </row>
    <row r="50" spans="1:15" s="18" customFormat="1">
      <c r="A50" s="578" t="s">
        <v>50</v>
      </c>
      <c r="B50" s="106">
        <v>4</v>
      </c>
      <c r="C50" s="106" t="s">
        <v>7</v>
      </c>
      <c r="D50" s="110" t="s">
        <v>35</v>
      </c>
      <c r="E50" s="106" t="s">
        <v>136</v>
      </c>
      <c r="F50" s="395">
        <f>'Breakdown -Count'!F245/'Breakdown -Count'!K245</f>
        <v>0</v>
      </c>
      <c r="G50" s="412">
        <f>'Breakdown -Count'!G245/'Breakdown -Count'!K245</f>
        <v>0.5</v>
      </c>
      <c r="H50" s="420">
        <f>'Breakdown -Count'!H245/'Breakdown -Count'!K245</f>
        <v>0.5</v>
      </c>
      <c r="I50" s="395">
        <f>'Breakdown -Count'!I245/'Breakdown -Count'!K245</f>
        <v>0</v>
      </c>
      <c r="J50" s="395">
        <f>'Breakdown -Count'!J245/'Breakdown -Count'!K245</f>
        <v>0</v>
      </c>
      <c r="K50" s="108">
        <f t="shared" si="4"/>
        <v>1</v>
      </c>
      <c r="L50" s="108">
        <v>9</v>
      </c>
      <c r="M50" s="109">
        <f t="shared" si="5"/>
        <v>0.1111111111111111</v>
      </c>
      <c r="N50" s="600">
        <f t="shared" si="6"/>
        <v>3.5</v>
      </c>
      <c r="O50" s="328"/>
    </row>
    <row r="51" spans="1:15" s="18" customFormat="1">
      <c r="A51" s="578" t="s">
        <v>50</v>
      </c>
      <c r="B51" s="106">
        <v>5</v>
      </c>
      <c r="C51" s="106" t="s">
        <v>7</v>
      </c>
      <c r="D51" s="110" t="s">
        <v>35</v>
      </c>
      <c r="E51" s="106" t="s">
        <v>136</v>
      </c>
      <c r="F51" s="395">
        <f>'Breakdown -Count'!F259/'Breakdown -Count'!K259</f>
        <v>0</v>
      </c>
      <c r="G51" s="412">
        <f>'Breakdown -Count'!G259/'Breakdown -Count'!K259</f>
        <v>0.5</v>
      </c>
      <c r="H51" s="420">
        <f>'Breakdown -Count'!H259/'Breakdown -Count'!K259</f>
        <v>0.5</v>
      </c>
      <c r="I51" s="395">
        <f>'Breakdown -Count'!I259/'Breakdown -Count'!K259</f>
        <v>0</v>
      </c>
      <c r="J51" s="395">
        <f>'Breakdown -Count'!J259/'Breakdown -Count'!K259</f>
        <v>0</v>
      </c>
      <c r="K51" s="108">
        <f t="shared" si="4"/>
        <v>1</v>
      </c>
      <c r="L51" s="108">
        <v>8</v>
      </c>
      <c r="M51" s="109">
        <f t="shared" si="5"/>
        <v>0.125</v>
      </c>
      <c r="N51" s="609">
        <f t="shared" si="6"/>
        <v>3.5</v>
      </c>
      <c r="O51" s="328"/>
    </row>
    <row r="52" spans="1:15" s="18" customFormat="1">
      <c r="A52" s="578" t="s">
        <v>25</v>
      </c>
      <c r="B52" s="106">
        <v>5</v>
      </c>
      <c r="C52" s="106" t="s">
        <v>7</v>
      </c>
      <c r="D52" s="110" t="s">
        <v>35</v>
      </c>
      <c r="E52" s="106" t="s">
        <v>136</v>
      </c>
      <c r="F52" s="395">
        <f>'Breakdown -Count'!F357/'Breakdown -Count'!K357</f>
        <v>0</v>
      </c>
      <c r="G52" s="412">
        <f>'Breakdown -Count'!G357/'Breakdown -Count'!K357</f>
        <v>0.41666666666666669</v>
      </c>
      <c r="H52" s="420">
        <f>'Breakdown -Count'!H357/'Breakdown -Count'!K357</f>
        <v>0.41666666666666669</v>
      </c>
      <c r="I52" s="395">
        <f>'Breakdown -Count'!I357/'Breakdown -Count'!K357</f>
        <v>8.3333333333333329E-2</v>
      </c>
      <c r="J52" s="395">
        <f>'Breakdown -Count'!J357/'Breakdown -Count'!K357</f>
        <v>8.3333333333333329E-2</v>
      </c>
      <c r="K52" s="108">
        <f t="shared" si="4"/>
        <v>1</v>
      </c>
      <c r="L52" s="108">
        <v>22</v>
      </c>
      <c r="M52" s="109">
        <f t="shared" si="5"/>
        <v>4.5454545454545456E-2</v>
      </c>
      <c r="N52" s="600">
        <f t="shared" si="6"/>
        <v>3.166666666666667</v>
      </c>
      <c r="O52" s="328"/>
    </row>
    <row r="53" spans="1:15" s="18" customFormat="1" ht="15.75" thickBot="1">
      <c r="A53" s="581" t="s">
        <v>53</v>
      </c>
      <c r="B53" s="396">
        <v>4</v>
      </c>
      <c r="C53" s="396" t="s">
        <v>6</v>
      </c>
      <c r="D53" s="619" t="s">
        <v>33</v>
      </c>
      <c r="E53" s="396" t="s">
        <v>136</v>
      </c>
      <c r="F53" s="397">
        <f>'Breakdown -Count'!F62/'Breakdown -Count'!K62</f>
        <v>0</v>
      </c>
      <c r="G53" s="414">
        <f>'Breakdown -Count'!G62/'Breakdown -Count'!K62</f>
        <v>0.5</v>
      </c>
      <c r="H53" s="311">
        <f>'Breakdown -Count'!H62/'Breakdown -Count'!K62</f>
        <v>0</v>
      </c>
      <c r="I53" s="434">
        <f>'Breakdown -Count'!I62/'Breakdown -Count'!K62</f>
        <v>0.5</v>
      </c>
      <c r="J53" s="397">
        <f>'Breakdown -Count'!J62/'Breakdown -Count'!K62</f>
        <v>0</v>
      </c>
      <c r="K53" s="15">
        <f t="shared" si="4"/>
        <v>1</v>
      </c>
      <c r="L53" s="15">
        <v>9</v>
      </c>
      <c r="M53" s="16">
        <f t="shared" si="5"/>
        <v>0.1111111111111111</v>
      </c>
      <c r="N53" s="611">
        <f t="shared" si="6"/>
        <v>3</v>
      </c>
      <c r="O53" s="328"/>
    </row>
    <row r="54" spans="1:15" s="18" customFormat="1" ht="30">
      <c r="A54" s="499" t="s">
        <v>53</v>
      </c>
      <c r="B54" s="113">
        <v>2</v>
      </c>
      <c r="C54" s="113" t="s">
        <v>9</v>
      </c>
      <c r="D54" s="597" t="s">
        <v>44</v>
      </c>
      <c r="E54" s="113" t="s">
        <v>137</v>
      </c>
      <c r="F54" s="312">
        <f>'Breakdown -Count'!F37/'Breakdown -Count'!K37</f>
        <v>0.2</v>
      </c>
      <c r="G54" s="413">
        <f>'Breakdown -Count'!G37/'Breakdown -Count'!K37</f>
        <v>0.4</v>
      </c>
      <c r="H54" s="421">
        <f>'Breakdown -Count'!H37/'Breakdown -Count'!K37</f>
        <v>0.4</v>
      </c>
      <c r="I54" s="312">
        <f>'Breakdown -Count'!I37/'Breakdown -Count'!K37</f>
        <v>0</v>
      </c>
      <c r="J54" s="312">
        <f>'Breakdown -Count'!J37/'Breakdown -Count'!K37</f>
        <v>0</v>
      </c>
      <c r="K54" s="115">
        <f t="shared" si="4"/>
        <v>1</v>
      </c>
      <c r="L54" s="115">
        <v>10</v>
      </c>
      <c r="M54" s="116">
        <f t="shared" si="5"/>
        <v>0.1</v>
      </c>
      <c r="N54" s="598">
        <f t="shared" si="6"/>
        <v>3.8000000000000003</v>
      </c>
      <c r="O54" s="328"/>
    </row>
    <row r="55" spans="1:15" s="18" customFormat="1" ht="30">
      <c r="A55" s="492" t="s">
        <v>53</v>
      </c>
      <c r="B55" s="106">
        <v>4</v>
      </c>
      <c r="C55" s="106" t="s">
        <v>9</v>
      </c>
      <c r="D55" s="111" t="s">
        <v>44</v>
      </c>
      <c r="E55" s="106" t="s">
        <v>137</v>
      </c>
      <c r="F55" s="395">
        <f>'Breakdown -Count'!F65/'Breakdown -Count'!K65</f>
        <v>0</v>
      </c>
      <c r="G55" s="412">
        <f>'Breakdown -Count'!G65/'Breakdown -Count'!K65</f>
        <v>0.5</v>
      </c>
      <c r="H55" s="420">
        <f>'Breakdown -Count'!H65/'Breakdown -Count'!K65</f>
        <v>0.5</v>
      </c>
      <c r="I55" s="395">
        <f>'Breakdown -Count'!I65/'Breakdown -Count'!K65</f>
        <v>0</v>
      </c>
      <c r="J55" s="395">
        <f>'Breakdown -Count'!J65/'Breakdown -Count'!K65</f>
        <v>0</v>
      </c>
      <c r="K55" s="11">
        <f t="shared" si="4"/>
        <v>1</v>
      </c>
      <c r="L55" s="11">
        <v>9</v>
      </c>
      <c r="M55" s="13">
        <f t="shared" si="5"/>
        <v>0.1111111111111111</v>
      </c>
      <c r="N55" s="595">
        <f t="shared" si="6"/>
        <v>3.5</v>
      </c>
      <c r="O55" s="674"/>
    </row>
    <row r="56" spans="1:15" s="18" customFormat="1" ht="30">
      <c r="A56" s="492" t="s">
        <v>53</v>
      </c>
      <c r="B56" s="106">
        <v>6</v>
      </c>
      <c r="C56" s="106" t="s">
        <v>9</v>
      </c>
      <c r="D56" s="111" t="s">
        <v>44</v>
      </c>
      <c r="E56" s="106" t="s">
        <v>137</v>
      </c>
      <c r="F56" s="395">
        <f>'Breakdown -Count'!F93/'Breakdown -Count'!K93</f>
        <v>0</v>
      </c>
      <c r="G56" s="412">
        <f>'Breakdown -Count'!G93/'Breakdown -Count'!K93</f>
        <v>0.5</v>
      </c>
      <c r="H56" s="420">
        <f>'Breakdown -Count'!H93/'Breakdown -Count'!K93</f>
        <v>0.5</v>
      </c>
      <c r="I56" s="395">
        <f>'Breakdown -Count'!I93/'Breakdown -Count'!K93</f>
        <v>0</v>
      </c>
      <c r="J56" s="395">
        <f>'Breakdown -Count'!J93/'Breakdown -Count'!K93</f>
        <v>0</v>
      </c>
      <c r="K56" s="108">
        <f t="shared" si="4"/>
        <v>1</v>
      </c>
      <c r="L56" s="108">
        <v>10</v>
      </c>
      <c r="M56" s="109">
        <f t="shared" si="5"/>
        <v>0.1</v>
      </c>
      <c r="N56" s="596">
        <f t="shared" si="6"/>
        <v>3.5</v>
      </c>
      <c r="O56" s="328"/>
    </row>
    <row r="57" spans="1:15" s="18" customFormat="1" ht="30">
      <c r="A57" s="492" t="s">
        <v>52</v>
      </c>
      <c r="B57" s="106">
        <v>5</v>
      </c>
      <c r="C57" s="106" t="s">
        <v>9</v>
      </c>
      <c r="D57" s="111" t="s">
        <v>44</v>
      </c>
      <c r="E57" s="106" t="s">
        <v>137</v>
      </c>
      <c r="F57" s="395">
        <f>'Breakdown -Count'!F177/'Breakdown -Count'!K177</f>
        <v>0</v>
      </c>
      <c r="G57" s="412">
        <f>'Breakdown -Count'!G177/'Breakdown -Count'!K177</f>
        <v>0.5</v>
      </c>
      <c r="H57" s="420">
        <f>'Breakdown -Count'!H177/'Breakdown -Count'!K177</f>
        <v>0.5</v>
      </c>
      <c r="I57" s="395">
        <f>'Breakdown -Count'!I177/'Breakdown -Count'!K177</f>
        <v>0</v>
      </c>
      <c r="J57" s="395">
        <f>'Breakdown -Count'!J177/'Breakdown -Count'!K177</f>
        <v>0</v>
      </c>
      <c r="K57" s="108">
        <f t="shared" si="4"/>
        <v>1</v>
      </c>
      <c r="L57" s="108">
        <v>9</v>
      </c>
      <c r="M57" s="109">
        <f t="shared" si="5"/>
        <v>0.1111111111111111</v>
      </c>
      <c r="N57" s="596">
        <f t="shared" si="6"/>
        <v>3.5</v>
      </c>
      <c r="O57" s="328"/>
    </row>
    <row r="58" spans="1:15" s="18" customFormat="1" ht="30">
      <c r="A58" s="492" t="s">
        <v>50</v>
      </c>
      <c r="B58" s="106">
        <v>5</v>
      </c>
      <c r="C58" s="106" t="s">
        <v>9</v>
      </c>
      <c r="D58" s="111" t="s">
        <v>44</v>
      </c>
      <c r="E58" s="106" t="s">
        <v>137</v>
      </c>
      <c r="F58" s="395">
        <f>'Breakdown -Count'!F261/'Breakdown -Count'!K261</f>
        <v>0</v>
      </c>
      <c r="G58" s="412">
        <f>'Breakdown -Count'!G261/'Breakdown -Count'!K261</f>
        <v>0.5</v>
      </c>
      <c r="H58" s="420">
        <f>'Breakdown -Count'!H261/'Breakdown -Count'!K261</f>
        <v>0.5</v>
      </c>
      <c r="I58" s="395">
        <f>'Breakdown -Count'!I261/'Breakdown -Count'!K261</f>
        <v>0</v>
      </c>
      <c r="J58" s="395">
        <f>'Breakdown -Count'!J261/'Breakdown -Count'!K261</f>
        <v>0</v>
      </c>
      <c r="K58" s="108">
        <f t="shared" si="4"/>
        <v>1</v>
      </c>
      <c r="L58" s="108">
        <v>8</v>
      </c>
      <c r="M58" s="109">
        <f t="shared" si="5"/>
        <v>0.125</v>
      </c>
      <c r="N58" s="595">
        <f t="shared" si="6"/>
        <v>3.5</v>
      </c>
      <c r="O58" s="328"/>
    </row>
    <row r="59" spans="1:15" s="18" customFormat="1" ht="30">
      <c r="A59" s="492" t="s">
        <v>53</v>
      </c>
      <c r="B59" s="106">
        <v>4</v>
      </c>
      <c r="C59" s="106" t="s">
        <v>10</v>
      </c>
      <c r="D59" s="111" t="s">
        <v>37</v>
      </c>
      <c r="E59" s="106" t="s">
        <v>137</v>
      </c>
      <c r="F59" s="395">
        <f>'Breakdown -Count'!F66/'Breakdown -Count'!K66</f>
        <v>0</v>
      </c>
      <c r="G59" s="412">
        <f>'Breakdown -Count'!G66/'Breakdown -Count'!K66</f>
        <v>0.5</v>
      </c>
      <c r="H59" s="420">
        <f>'Breakdown -Count'!H66/'Breakdown -Count'!K66</f>
        <v>0.5</v>
      </c>
      <c r="I59" s="395">
        <f>'Breakdown -Count'!I66/'Breakdown -Count'!K66</f>
        <v>0</v>
      </c>
      <c r="J59" s="395">
        <f>'Breakdown -Count'!J66/'Breakdown -Count'!K66</f>
        <v>0</v>
      </c>
      <c r="K59" s="11">
        <f t="shared" si="4"/>
        <v>1</v>
      </c>
      <c r="L59" s="11">
        <v>9</v>
      </c>
      <c r="M59" s="13">
        <f t="shared" si="5"/>
        <v>0.1111111111111111</v>
      </c>
      <c r="N59" s="595">
        <f t="shared" si="6"/>
        <v>3.5</v>
      </c>
      <c r="O59" s="674"/>
    </row>
    <row r="60" spans="1:15" s="18" customFormat="1" ht="30">
      <c r="A60" s="492" t="s">
        <v>52</v>
      </c>
      <c r="B60" s="106">
        <v>3</v>
      </c>
      <c r="C60" s="106" t="s">
        <v>10</v>
      </c>
      <c r="D60" s="111" t="s">
        <v>37</v>
      </c>
      <c r="E60" s="106" t="s">
        <v>137</v>
      </c>
      <c r="F60" s="395">
        <f>'Breakdown -Count'!F150/'Breakdown -Count'!K150</f>
        <v>0.16666666666666666</v>
      </c>
      <c r="G60" s="412">
        <f>'Breakdown -Count'!G150/'Breakdown -Count'!K150</f>
        <v>0.41666666666666669</v>
      </c>
      <c r="H60" s="420">
        <f>'Breakdown -Count'!H150/'Breakdown -Count'!K150</f>
        <v>0.41666666666666669</v>
      </c>
      <c r="I60" s="395">
        <f>'Breakdown -Count'!I150/'Breakdown -Count'!K150</f>
        <v>0</v>
      </c>
      <c r="J60" s="395">
        <f>'Breakdown -Count'!J150/'Breakdown -Count'!K150</f>
        <v>0</v>
      </c>
      <c r="K60" s="108">
        <f t="shared" si="4"/>
        <v>1</v>
      </c>
      <c r="L60" s="108">
        <v>20</v>
      </c>
      <c r="M60" s="109">
        <f t="shared" si="5"/>
        <v>0.05</v>
      </c>
      <c r="N60" s="596">
        <f t="shared" si="6"/>
        <v>3.75</v>
      </c>
      <c r="O60" s="328"/>
    </row>
    <row r="61" spans="1:15" s="18" customFormat="1" ht="30.75" thickBot="1">
      <c r="A61" s="602" t="s">
        <v>52</v>
      </c>
      <c r="B61" s="409">
        <v>5</v>
      </c>
      <c r="C61" s="409" t="s">
        <v>10</v>
      </c>
      <c r="D61" s="574" t="s">
        <v>37</v>
      </c>
      <c r="E61" s="409" t="s">
        <v>137</v>
      </c>
      <c r="F61" s="603">
        <f>'Breakdown -Count'!F178/'Breakdown -Count'!K178</f>
        <v>0</v>
      </c>
      <c r="G61" s="604">
        <f>'Breakdown -Count'!G178/'Breakdown -Count'!K178</f>
        <v>0.5</v>
      </c>
      <c r="H61" s="610">
        <f>'Breakdown -Count'!H178/'Breakdown -Count'!K178</f>
        <v>0.5</v>
      </c>
      <c r="I61" s="603">
        <f>'Breakdown -Count'!I178/'Breakdown -Count'!K178</f>
        <v>0</v>
      </c>
      <c r="J61" s="603">
        <f>'Breakdown -Count'!J178/'Breakdown -Count'!K178</f>
        <v>0</v>
      </c>
      <c r="K61" s="410">
        <f t="shared" si="4"/>
        <v>1</v>
      </c>
      <c r="L61" s="410">
        <v>9</v>
      </c>
      <c r="M61" s="411">
        <f t="shared" si="5"/>
        <v>0.1111111111111111</v>
      </c>
      <c r="N61" s="605">
        <f t="shared" si="6"/>
        <v>3.5</v>
      </c>
      <c r="O61" s="674"/>
    </row>
    <row r="62" spans="1:15" s="18" customFormat="1">
      <c r="A62" s="580" t="s">
        <v>53</v>
      </c>
      <c r="B62" s="100">
        <v>2</v>
      </c>
      <c r="C62" s="100" t="s">
        <v>17</v>
      </c>
      <c r="D62" s="593" t="s">
        <v>45</v>
      </c>
      <c r="E62" s="695" t="s">
        <v>245</v>
      </c>
      <c r="F62" s="428">
        <f>'Breakdown -Count'!F44/'Breakdown -Count'!K44</f>
        <v>0.33333333333333331</v>
      </c>
      <c r="G62" s="428">
        <f>'Breakdown -Count'!G44/'Breakdown -Count'!K44</f>
        <v>0</v>
      </c>
      <c r="H62" s="428">
        <f>'Breakdown -Count'!H44/'Breakdown -Count'!K44</f>
        <v>0</v>
      </c>
      <c r="I62" s="428">
        <f>'Breakdown -Count'!I44/'Breakdown -Count'!K44</f>
        <v>0.33333333333333331</v>
      </c>
      <c r="J62" s="606">
        <f>'Breakdown -Count'!J44/'Breakdown -Count'!K44</f>
        <v>0.33333333333333331</v>
      </c>
      <c r="K62" s="103">
        <f t="shared" si="4"/>
        <v>1</v>
      </c>
      <c r="L62" s="103">
        <v>10</v>
      </c>
      <c r="M62" s="104">
        <f t="shared" si="5"/>
        <v>0.1</v>
      </c>
      <c r="N62" s="256">
        <f t="shared" si="6"/>
        <v>2.6666666666666665</v>
      </c>
      <c r="O62" s="328"/>
    </row>
    <row r="63" spans="1:15" s="18" customFormat="1">
      <c r="A63" s="578" t="s">
        <v>53</v>
      </c>
      <c r="B63" s="106">
        <v>4</v>
      </c>
      <c r="C63" s="106" t="s">
        <v>17</v>
      </c>
      <c r="D63" s="111" t="s">
        <v>45</v>
      </c>
      <c r="E63" s="409" t="s">
        <v>245</v>
      </c>
      <c r="F63" s="395">
        <f>'Breakdown -Count'!F72/'Breakdown -Count'!K72</f>
        <v>0</v>
      </c>
      <c r="G63" s="395">
        <f>'Breakdown -Count'!G72/'Breakdown -Count'!K72</f>
        <v>0</v>
      </c>
      <c r="H63" s="395">
        <f>'Breakdown -Count'!H72/'Breakdown -Count'!K72</f>
        <v>0</v>
      </c>
      <c r="I63" s="395">
        <f>'Breakdown -Count'!I72/'Breakdown -Count'!K72</f>
        <v>0</v>
      </c>
      <c r="J63" s="433">
        <f>'Breakdown -Count'!J72/'Breakdown -Count'!K72</f>
        <v>1</v>
      </c>
      <c r="K63" s="108">
        <f t="shared" si="4"/>
        <v>1</v>
      </c>
      <c r="L63" s="108">
        <v>9</v>
      </c>
      <c r="M63" s="109">
        <f t="shared" si="5"/>
        <v>0.1111111111111111</v>
      </c>
      <c r="N63" s="600">
        <f t="shared" si="6"/>
        <v>1</v>
      </c>
      <c r="O63" s="328"/>
    </row>
    <row r="64" spans="1:15" s="18" customFormat="1">
      <c r="A64" s="578" t="s">
        <v>53</v>
      </c>
      <c r="B64" s="106">
        <v>6</v>
      </c>
      <c r="C64" s="106" t="s">
        <v>17</v>
      </c>
      <c r="D64" s="111" t="s">
        <v>45</v>
      </c>
      <c r="E64" s="106" t="s">
        <v>245</v>
      </c>
      <c r="F64" s="395">
        <f>'Breakdown -Count'!F100/'Breakdown -Count'!K100</f>
        <v>0.33333333333333331</v>
      </c>
      <c r="G64" s="395">
        <f>'Breakdown -Count'!G100/'Breakdown -Count'!K100</f>
        <v>0</v>
      </c>
      <c r="H64" s="395">
        <f>'Breakdown -Count'!H100/'Breakdown -Count'!K100</f>
        <v>0</v>
      </c>
      <c r="I64" s="433">
        <f>'Breakdown -Count'!I100/'Breakdown -Count'!K100</f>
        <v>0.66666666666666663</v>
      </c>
      <c r="J64" s="395">
        <f>'Breakdown -Count'!J100/'Breakdown -Count'!K100</f>
        <v>0</v>
      </c>
      <c r="K64" s="108">
        <f t="shared" si="4"/>
        <v>1</v>
      </c>
      <c r="L64" s="108">
        <v>10</v>
      </c>
      <c r="M64" s="109">
        <f t="shared" si="5"/>
        <v>0.1</v>
      </c>
      <c r="N64" s="600">
        <f t="shared" si="6"/>
        <v>3</v>
      </c>
      <c r="O64" s="328"/>
    </row>
    <row r="65" spans="1:18" s="18" customFormat="1">
      <c r="A65" s="578" t="s">
        <v>50</v>
      </c>
      <c r="B65" s="106">
        <v>5</v>
      </c>
      <c r="C65" s="106" t="s">
        <v>17</v>
      </c>
      <c r="D65" s="111" t="s">
        <v>45</v>
      </c>
      <c r="E65" s="113" t="s">
        <v>245</v>
      </c>
      <c r="F65" s="395">
        <f>'Breakdown -Count'!F268/'Breakdown -Count'!K268</f>
        <v>0</v>
      </c>
      <c r="G65" s="395">
        <f>'Breakdown -Count'!G268/'Breakdown -Count'!K268</f>
        <v>0</v>
      </c>
      <c r="H65" s="420">
        <f>'Breakdown -Count'!H268/'Breakdown -Count'!K268</f>
        <v>0.5</v>
      </c>
      <c r="I65" s="431">
        <f>'Breakdown -Count'!I268/'Breakdown -Count'!K268</f>
        <v>0.5</v>
      </c>
      <c r="J65" s="395">
        <f>'Breakdown -Count'!J268/'Breakdown -Count'!K268</f>
        <v>0</v>
      </c>
      <c r="K65" s="108">
        <f t="shared" si="4"/>
        <v>1</v>
      </c>
      <c r="L65" s="108">
        <v>8</v>
      </c>
      <c r="M65" s="109">
        <f t="shared" si="5"/>
        <v>0.125</v>
      </c>
      <c r="N65" s="600">
        <f t="shared" si="6"/>
        <v>2.5</v>
      </c>
      <c r="O65" s="328"/>
    </row>
    <row r="66" spans="1:18" s="18" customFormat="1" ht="15.75" thickBot="1">
      <c r="A66" s="581" t="s">
        <v>50</v>
      </c>
      <c r="B66" s="396">
        <v>6</v>
      </c>
      <c r="C66" s="396" t="s">
        <v>17</v>
      </c>
      <c r="D66" s="570" t="s">
        <v>45</v>
      </c>
      <c r="E66" s="396" t="s">
        <v>245</v>
      </c>
      <c r="F66" s="397">
        <f>'Breakdown -Count'!F282/'Breakdown -Count'!K282</f>
        <v>0.25</v>
      </c>
      <c r="G66" s="397">
        <f>'Breakdown -Count'!G282/'Breakdown -Count'!K282</f>
        <v>0</v>
      </c>
      <c r="H66" s="397">
        <f>'Breakdown -Count'!H282/'Breakdown -Count'!K282</f>
        <v>0.25</v>
      </c>
      <c r="I66" s="430">
        <f>'Breakdown -Count'!I282/'Breakdown -Count'!K282</f>
        <v>0.5</v>
      </c>
      <c r="J66" s="397">
        <f>'Breakdown -Count'!J282/'Breakdown -Count'!K282</f>
        <v>0</v>
      </c>
      <c r="K66" s="398">
        <f t="shared" si="4"/>
        <v>1</v>
      </c>
      <c r="L66" s="398">
        <v>8</v>
      </c>
      <c r="M66" s="399">
        <f t="shared" si="5"/>
        <v>0.125</v>
      </c>
      <c r="N66" s="601">
        <f t="shared" si="6"/>
        <v>3</v>
      </c>
      <c r="O66" s="328"/>
    </row>
    <row r="67" spans="1:18" s="18" customFormat="1">
      <c r="A67" s="580" t="s">
        <v>53</v>
      </c>
      <c r="B67" s="100">
        <v>4</v>
      </c>
      <c r="C67" s="100" t="s">
        <v>12</v>
      </c>
      <c r="D67" s="569" t="s">
        <v>38</v>
      </c>
      <c r="E67" s="100" t="s">
        <v>138</v>
      </c>
      <c r="F67" s="428">
        <f>'Breakdown -Count'!F68/'Breakdown -Count'!K68</f>
        <v>0</v>
      </c>
      <c r="G67" s="608">
        <f>'Breakdown -Count'!G68/'Breakdown -Count'!K68</f>
        <v>0</v>
      </c>
      <c r="H67" s="543">
        <f>'Breakdown -Count'!H68/'Breakdown -Count'!K68</f>
        <v>0.5</v>
      </c>
      <c r="I67" s="606">
        <f>'Breakdown -Count'!I68/'Breakdown -Count'!K68</f>
        <v>0.5</v>
      </c>
      <c r="J67" s="428">
        <f>'Breakdown -Count'!J68/'Breakdown -Count'!K68</f>
        <v>0</v>
      </c>
      <c r="K67" s="8">
        <f t="shared" si="4"/>
        <v>1</v>
      </c>
      <c r="L67" s="8">
        <v>9</v>
      </c>
      <c r="M67" s="10">
        <f t="shared" si="5"/>
        <v>0.1111111111111111</v>
      </c>
      <c r="N67" s="254">
        <f t="shared" si="6"/>
        <v>2.5</v>
      </c>
      <c r="O67" s="674"/>
    </row>
    <row r="68" spans="1:18" s="18" customFormat="1">
      <c r="A68" s="578" t="s">
        <v>53</v>
      </c>
      <c r="B68" s="106">
        <v>5</v>
      </c>
      <c r="C68" s="106" t="s">
        <v>12</v>
      </c>
      <c r="D68" s="110" t="s">
        <v>38</v>
      </c>
      <c r="E68" s="106" t="s">
        <v>138</v>
      </c>
      <c r="F68" s="395">
        <f>'Breakdown -Count'!F82/'Breakdown -Count'!K82</f>
        <v>9.0909090909090912E-2</v>
      </c>
      <c r="G68" s="412">
        <f>'Breakdown -Count'!G82/'Breakdown -Count'!K82</f>
        <v>0.5</v>
      </c>
      <c r="H68" s="420">
        <f>'Breakdown -Count'!H82/'Breakdown -Count'!K82</f>
        <v>0.40909090909090912</v>
      </c>
      <c r="I68" s="395">
        <f>'Breakdown -Count'!I82/'Breakdown -Count'!K82</f>
        <v>0</v>
      </c>
      <c r="J68" s="395">
        <f>'Breakdown -Count'!J82/'Breakdown -Count'!K82</f>
        <v>0</v>
      </c>
      <c r="K68" s="108">
        <f>SUM(F68:J68)</f>
        <v>1</v>
      </c>
      <c r="L68" s="108">
        <v>43</v>
      </c>
      <c r="M68" s="109">
        <f>K68/L68</f>
        <v>2.3255813953488372E-2</v>
      </c>
      <c r="N68" s="600">
        <f t="shared" si="6"/>
        <v>3.6818181818181817</v>
      </c>
      <c r="O68" s="328"/>
    </row>
    <row r="69" spans="1:18" s="18" customFormat="1">
      <c r="A69" s="578" t="s">
        <v>52</v>
      </c>
      <c r="B69" s="106">
        <v>5</v>
      </c>
      <c r="C69" s="106" t="s">
        <v>12</v>
      </c>
      <c r="D69" s="110" t="s">
        <v>38</v>
      </c>
      <c r="E69" s="106" t="s">
        <v>138</v>
      </c>
      <c r="F69" s="395">
        <f>'Breakdown -Count'!F180/'Breakdown -Count'!K180</f>
        <v>0</v>
      </c>
      <c r="G69" s="412">
        <f>'Breakdown -Count'!G180/'Breakdown -Count'!K180</f>
        <v>0.5</v>
      </c>
      <c r="H69" s="420">
        <f>'Breakdown -Count'!H180/'Breakdown -Count'!K180</f>
        <v>0.5</v>
      </c>
      <c r="I69" s="395">
        <f>'Breakdown -Count'!I180/'Breakdown -Count'!K180</f>
        <v>0</v>
      </c>
      <c r="J69" s="395">
        <f>'Breakdown -Count'!J180/'Breakdown -Count'!K180</f>
        <v>0</v>
      </c>
      <c r="K69" s="108">
        <f>SUM(F69:J69)</f>
        <v>1</v>
      </c>
      <c r="L69" s="108">
        <v>9</v>
      </c>
      <c r="M69" s="109">
        <f>K69/L69</f>
        <v>0.1111111111111111</v>
      </c>
      <c r="N69" s="600">
        <f t="shared" si="6"/>
        <v>3.5</v>
      </c>
      <c r="O69" s="328"/>
    </row>
    <row r="70" spans="1:18" s="18" customFormat="1" ht="15.75" thickBot="1">
      <c r="A70" s="581" t="s">
        <v>25</v>
      </c>
      <c r="B70" s="396">
        <v>4</v>
      </c>
      <c r="C70" s="396" t="s">
        <v>12</v>
      </c>
      <c r="D70" s="336" t="s">
        <v>38</v>
      </c>
      <c r="E70" s="396" t="s">
        <v>138</v>
      </c>
      <c r="F70" s="397">
        <f>'Breakdown -Count'!F348/'Breakdown -Count'!K348</f>
        <v>0.1111111111111111</v>
      </c>
      <c r="G70" s="414">
        <f>'Breakdown -Count'!G348/'Breakdown -Count'!K348</f>
        <v>0.44444444444444442</v>
      </c>
      <c r="H70" s="422">
        <f>'Breakdown -Count'!H348/'Breakdown -Count'!K348</f>
        <v>0.44444444444444442</v>
      </c>
      <c r="I70" s="397">
        <f>'Breakdown -Count'!I348/'Breakdown -Count'!K348</f>
        <v>0</v>
      </c>
      <c r="J70" s="397">
        <f>'Breakdown -Count'!J348/'Breakdown -Count'!K348</f>
        <v>0</v>
      </c>
      <c r="K70" s="398">
        <f>SUM(F70:J70)</f>
        <v>1</v>
      </c>
      <c r="L70" s="398">
        <v>18</v>
      </c>
      <c r="M70" s="399">
        <f>K70/L70</f>
        <v>5.5555555555555552E-2</v>
      </c>
      <c r="N70" s="601">
        <f t="shared" si="6"/>
        <v>3.6666666666666661</v>
      </c>
      <c r="O70" s="328"/>
    </row>
    <row r="72" spans="1:18" s="4" customFormat="1" ht="24.75" customHeight="1" thickBot="1">
      <c r="A72" s="628" t="s">
        <v>188</v>
      </c>
      <c r="B72" s="586"/>
      <c r="C72" s="585"/>
      <c r="D72" s="586"/>
      <c r="F72" s="18"/>
      <c r="L72" s="5"/>
      <c r="M72" s="5"/>
      <c r="N72" s="5"/>
      <c r="O72" s="5"/>
      <c r="P72" s="5"/>
      <c r="Q72" s="5"/>
    </row>
    <row r="73" spans="1:18" s="46" customFormat="1" ht="60.75" thickBot="1">
      <c r="A73" s="150" t="s">
        <v>23</v>
      </c>
      <c r="B73" s="150" t="s">
        <v>24</v>
      </c>
      <c r="C73" s="615" t="s">
        <v>2</v>
      </c>
      <c r="D73" s="616" t="s">
        <v>14</v>
      </c>
      <c r="E73" s="617" t="s">
        <v>133</v>
      </c>
      <c r="F73" s="617" t="s">
        <v>26</v>
      </c>
      <c r="G73" s="617" t="s">
        <v>27</v>
      </c>
      <c r="H73" s="617" t="s">
        <v>28</v>
      </c>
      <c r="I73" s="617" t="s">
        <v>29</v>
      </c>
      <c r="J73" s="617" t="s">
        <v>30</v>
      </c>
      <c r="K73" s="617" t="s">
        <v>3</v>
      </c>
      <c r="L73" s="617" t="s">
        <v>122</v>
      </c>
      <c r="M73" s="617" t="s">
        <v>5</v>
      </c>
      <c r="N73" s="618" t="s">
        <v>21</v>
      </c>
    </row>
    <row r="74" spans="1:18" s="18" customFormat="1">
      <c r="A74" s="583" t="s">
        <v>53</v>
      </c>
      <c r="B74" s="100">
        <v>2</v>
      </c>
      <c r="C74" s="100" t="s">
        <v>13</v>
      </c>
      <c r="D74" s="593" t="s">
        <v>40</v>
      </c>
      <c r="E74" s="100" t="s">
        <v>135</v>
      </c>
      <c r="F74" s="428" t="e">
        <f>'Breakdown -Count'!F437/'Breakdown -Count'!K437</f>
        <v>#DIV/0!</v>
      </c>
      <c r="G74" s="428">
        <v>0.16666666666666666</v>
      </c>
      <c r="H74" s="428">
        <v>0.5</v>
      </c>
      <c r="I74" s="428">
        <v>0</v>
      </c>
      <c r="J74" s="428">
        <v>0.16666666666666666</v>
      </c>
      <c r="K74" s="103">
        <v>0.99999999999999989</v>
      </c>
      <c r="L74" s="103">
        <v>10</v>
      </c>
      <c r="M74" s="631">
        <v>9.9999999999999992E-2</v>
      </c>
      <c r="N74" s="632">
        <v>3.166666666666667</v>
      </c>
      <c r="O74" s="674"/>
      <c r="P74" t="s">
        <v>235</v>
      </c>
      <c r="Q74" t="s">
        <v>237</v>
      </c>
      <c r="R74"/>
    </row>
    <row r="75" spans="1:18" s="18" customFormat="1">
      <c r="A75" s="582" t="s">
        <v>52</v>
      </c>
      <c r="B75" s="106">
        <v>3</v>
      </c>
      <c r="C75" s="106" t="s">
        <v>13</v>
      </c>
      <c r="D75" s="111" t="s">
        <v>40</v>
      </c>
      <c r="E75" s="106" t="s">
        <v>135</v>
      </c>
      <c r="F75" s="395" t="e">
        <f>'Breakdown -Count'!F549/'Breakdown -Count'!K549</f>
        <v>#DIV/0!</v>
      </c>
      <c r="G75" s="395">
        <v>0.33333333333333331</v>
      </c>
      <c r="H75" s="395">
        <v>0.58333333333333337</v>
      </c>
      <c r="I75" s="395">
        <v>8.3333333333333329E-2</v>
      </c>
      <c r="J75" s="395">
        <v>0</v>
      </c>
      <c r="K75" s="108">
        <v>1</v>
      </c>
      <c r="L75" s="108">
        <v>20</v>
      </c>
      <c r="M75" s="633">
        <v>0.05</v>
      </c>
      <c r="N75" s="634">
        <v>3.2499999999999996</v>
      </c>
      <c r="O75" s="328"/>
      <c r="P75" t="s">
        <v>135</v>
      </c>
      <c r="Q75">
        <v>24</v>
      </c>
      <c r="R75" s="677">
        <f t="shared" ref="R75:R80" si="7">Q75/74</f>
        <v>0.32432432432432434</v>
      </c>
    </row>
    <row r="76" spans="1:18" s="18" customFormat="1">
      <c r="A76" s="582" t="s">
        <v>25</v>
      </c>
      <c r="B76" s="106">
        <v>5</v>
      </c>
      <c r="C76" s="106" t="s">
        <v>13</v>
      </c>
      <c r="D76" s="111" t="s">
        <v>40</v>
      </c>
      <c r="E76" s="106" t="s">
        <v>135</v>
      </c>
      <c r="F76" s="395" t="e">
        <f>'Breakdown -Count'!F759/'Breakdown -Count'!K759</f>
        <v>#DIV/0!</v>
      </c>
      <c r="G76" s="395">
        <v>0.25</v>
      </c>
      <c r="H76" s="395">
        <v>0.66666666666666663</v>
      </c>
      <c r="I76" s="395">
        <v>0</v>
      </c>
      <c r="J76" s="395">
        <v>8.3333333333333329E-2</v>
      </c>
      <c r="K76" s="108">
        <v>1</v>
      </c>
      <c r="L76" s="108">
        <v>22</v>
      </c>
      <c r="M76" s="633">
        <v>4.5454545454545456E-2</v>
      </c>
      <c r="N76" s="634">
        <v>3.0833333333333335</v>
      </c>
      <c r="O76" s="328"/>
      <c r="P76" t="s">
        <v>134</v>
      </c>
      <c r="Q76">
        <v>20</v>
      </c>
      <c r="R76" s="677">
        <f t="shared" si="7"/>
        <v>0.27027027027027029</v>
      </c>
    </row>
    <row r="77" spans="1:18" s="18" customFormat="1">
      <c r="A77" s="582" t="s">
        <v>53</v>
      </c>
      <c r="B77" s="106">
        <v>5</v>
      </c>
      <c r="C77" s="106" t="s">
        <v>18</v>
      </c>
      <c r="D77" s="110" t="s">
        <v>46</v>
      </c>
      <c r="E77" s="106" t="s">
        <v>135</v>
      </c>
      <c r="F77" s="395" t="e">
        <f>'Breakdown -Count'!F483/'Breakdown -Count'!K483</f>
        <v>#DIV/0!</v>
      </c>
      <c r="G77" s="395">
        <v>9.0909090909090912E-2</v>
      </c>
      <c r="H77" s="395">
        <v>0.5</v>
      </c>
      <c r="I77" s="395">
        <v>9.0909090909090912E-2</v>
      </c>
      <c r="J77" s="395">
        <v>0</v>
      </c>
      <c r="K77" s="108">
        <v>1</v>
      </c>
      <c r="L77" s="108">
        <v>43</v>
      </c>
      <c r="M77" s="109">
        <v>2.3255813953488372E-2</v>
      </c>
      <c r="N77" s="600">
        <v>3.6363636363636362</v>
      </c>
      <c r="O77" s="328"/>
      <c r="P77" t="s">
        <v>136</v>
      </c>
      <c r="Q77">
        <v>11</v>
      </c>
      <c r="R77" s="677">
        <f t="shared" si="7"/>
        <v>0.14864864864864866</v>
      </c>
    </row>
    <row r="78" spans="1:18" s="18" customFormat="1">
      <c r="A78" s="582" t="s">
        <v>52</v>
      </c>
      <c r="B78" s="106">
        <v>5</v>
      </c>
      <c r="C78" s="106" t="s">
        <v>18</v>
      </c>
      <c r="D78" s="110" t="s">
        <v>46</v>
      </c>
      <c r="E78" s="106" t="s">
        <v>135</v>
      </c>
      <c r="F78" s="395" t="e">
        <f>'Breakdown -Count'!F581/'Breakdown -Count'!K581</f>
        <v>#DIV/0!</v>
      </c>
      <c r="G78" s="395">
        <v>0</v>
      </c>
      <c r="H78" s="395">
        <v>0.5</v>
      </c>
      <c r="I78" s="395">
        <v>0</v>
      </c>
      <c r="J78" s="395">
        <v>0</v>
      </c>
      <c r="K78" s="108">
        <v>1</v>
      </c>
      <c r="L78" s="108">
        <v>9</v>
      </c>
      <c r="M78" s="109">
        <v>0.1111111111111111</v>
      </c>
      <c r="N78" s="600">
        <v>4</v>
      </c>
      <c r="O78" s="328"/>
      <c r="P78" t="s">
        <v>138</v>
      </c>
      <c r="Q78">
        <v>9</v>
      </c>
      <c r="R78" s="677">
        <f t="shared" si="7"/>
        <v>0.12162162162162163</v>
      </c>
    </row>
    <row r="79" spans="1:18" s="18" customFormat="1">
      <c r="A79" s="582" t="s">
        <v>50</v>
      </c>
      <c r="B79" s="106">
        <v>2</v>
      </c>
      <c r="C79" s="106" t="s">
        <v>18</v>
      </c>
      <c r="D79" s="110" t="s">
        <v>46</v>
      </c>
      <c r="E79" s="106" t="s">
        <v>135</v>
      </c>
      <c r="F79" s="395" t="e">
        <f>'Breakdown -Count'!F623/'Breakdown -Count'!K623</f>
        <v>#DIV/0!</v>
      </c>
      <c r="G79" s="395">
        <v>0</v>
      </c>
      <c r="H79" s="395">
        <v>0.5</v>
      </c>
      <c r="I79" s="395">
        <v>0</v>
      </c>
      <c r="J79" s="395">
        <v>0.16666666666666666</v>
      </c>
      <c r="K79" s="108">
        <v>0.99999999999999989</v>
      </c>
      <c r="L79" s="108">
        <v>10</v>
      </c>
      <c r="M79" s="109">
        <v>9.9999999999999992E-2</v>
      </c>
      <c r="N79" s="600">
        <v>3.3333333333333335</v>
      </c>
      <c r="O79" s="674"/>
      <c r="P79" t="s">
        <v>139</v>
      </c>
      <c r="Q79">
        <v>6</v>
      </c>
      <c r="R79" s="677">
        <f t="shared" si="7"/>
        <v>8.1081081081081086E-2</v>
      </c>
    </row>
    <row r="80" spans="1:18" s="18" customFormat="1">
      <c r="A80" s="582" t="s">
        <v>50</v>
      </c>
      <c r="B80" s="106">
        <v>3</v>
      </c>
      <c r="C80" s="106" t="s">
        <v>18</v>
      </c>
      <c r="D80" s="110" t="s">
        <v>46</v>
      </c>
      <c r="E80" s="106" t="s">
        <v>135</v>
      </c>
      <c r="F80" s="395" t="e">
        <f>'Breakdown -Count'!F637/'Breakdown -Count'!K637</f>
        <v>#DIV/0!</v>
      </c>
      <c r="G80" s="395">
        <v>0</v>
      </c>
      <c r="H80" s="395">
        <v>0.55555555555555558</v>
      </c>
      <c r="I80" s="395">
        <v>0.1111111111111111</v>
      </c>
      <c r="J80" s="395">
        <v>0</v>
      </c>
      <c r="K80" s="108">
        <v>1</v>
      </c>
      <c r="L80" s="108">
        <v>18</v>
      </c>
      <c r="M80" s="109">
        <v>5.5555555555555552E-2</v>
      </c>
      <c r="N80" s="600">
        <v>3.5555555555555554</v>
      </c>
      <c r="O80" s="328"/>
      <c r="P80" t="s">
        <v>137</v>
      </c>
      <c r="Q80">
        <v>4</v>
      </c>
      <c r="R80" s="677">
        <f t="shared" si="7"/>
        <v>5.4054054054054057E-2</v>
      </c>
    </row>
    <row r="81" spans="1:18" s="18" customFormat="1">
      <c r="A81" s="582" t="s">
        <v>50</v>
      </c>
      <c r="B81" s="106">
        <v>5</v>
      </c>
      <c r="C81" s="106" t="s">
        <v>18</v>
      </c>
      <c r="D81" s="110" t="s">
        <v>46</v>
      </c>
      <c r="E81" s="106" t="s">
        <v>135</v>
      </c>
      <c r="F81" s="395" t="e">
        <f>'Breakdown -Count'!F665/'Breakdown -Count'!K665</f>
        <v>#DIV/0!</v>
      </c>
      <c r="G81" s="395">
        <v>0</v>
      </c>
      <c r="H81" s="395">
        <v>0.5</v>
      </c>
      <c r="I81" s="395">
        <v>0</v>
      </c>
      <c r="J81" s="395">
        <v>0</v>
      </c>
      <c r="K81" s="108">
        <v>1</v>
      </c>
      <c r="L81" s="108">
        <v>8</v>
      </c>
      <c r="M81" s="109">
        <v>0.125</v>
      </c>
      <c r="N81" s="600">
        <v>4</v>
      </c>
      <c r="O81" s="328"/>
      <c r="P81" t="s">
        <v>236</v>
      </c>
      <c r="Q81">
        <v>74</v>
      </c>
      <c r="R81" s="677">
        <f>Q81/74</f>
        <v>1</v>
      </c>
    </row>
    <row r="82" spans="1:18" s="18" customFormat="1">
      <c r="A82" s="582" t="s">
        <v>25</v>
      </c>
      <c r="B82" s="106">
        <v>6</v>
      </c>
      <c r="C82" s="106" t="s">
        <v>18</v>
      </c>
      <c r="D82" s="110" t="s">
        <v>46</v>
      </c>
      <c r="E82" s="106" t="s">
        <v>135</v>
      </c>
      <c r="F82" s="395" t="e">
        <f>'Breakdown -Count'!F777/'Breakdown -Count'!K777</f>
        <v>#DIV/0!</v>
      </c>
      <c r="G82" s="395">
        <v>6.6666666666666666E-2</v>
      </c>
      <c r="H82" s="395">
        <v>0.46666666666666667</v>
      </c>
      <c r="I82" s="395">
        <v>0.1</v>
      </c>
      <c r="J82" s="395">
        <v>0</v>
      </c>
      <c r="K82" s="108">
        <v>0.99999999999999989</v>
      </c>
      <c r="L82" s="108">
        <v>44</v>
      </c>
      <c r="M82" s="109">
        <v>2.2727272727272724E-2</v>
      </c>
      <c r="N82" s="600">
        <v>3.7000000000000006</v>
      </c>
      <c r="O82" s="328"/>
    </row>
    <row r="83" spans="1:18" s="18" customFormat="1">
      <c r="A83" s="582" t="s">
        <v>52</v>
      </c>
      <c r="B83" s="106">
        <v>5</v>
      </c>
      <c r="C83" s="106" t="s">
        <v>1</v>
      </c>
      <c r="D83" s="620" t="s">
        <v>34</v>
      </c>
      <c r="E83" s="106" t="s">
        <v>135</v>
      </c>
      <c r="F83" s="395" t="e">
        <f>'Breakdown -Count'!F569/'Breakdown -Count'!K569</f>
        <v>#DIV/0!</v>
      </c>
      <c r="G83" s="395">
        <v>0</v>
      </c>
      <c r="H83" s="395">
        <v>0.5</v>
      </c>
      <c r="I83" s="395">
        <v>0</v>
      </c>
      <c r="J83" s="395">
        <v>0</v>
      </c>
      <c r="K83" s="108">
        <v>1</v>
      </c>
      <c r="L83" s="108">
        <v>9</v>
      </c>
      <c r="M83" s="109">
        <v>0.1111111111111111</v>
      </c>
      <c r="N83" s="600">
        <v>4</v>
      </c>
      <c r="O83" s="328"/>
    </row>
    <row r="84" spans="1:18" s="18" customFormat="1">
      <c r="A84" s="582" t="s">
        <v>50</v>
      </c>
      <c r="B84" s="106">
        <v>4</v>
      </c>
      <c r="C84" s="106" t="s">
        <v>1</v>
      </c>
      <c r="D84" s="594" t="s">
        <v>34</v>
      </c>
      <c r="E84" s="106" t="s">
        <v>135</v>
      </c>
      <c r="F84" s="395" t="e">
        <f>'Breakdown -Count'!F639/'Breakdown -Count'!K639</f>
        <v>#DIV/0!</v>
      </c>
      <c r="G84" s="395">
        <v>0.33333333333333331</v>
      </c>
      <c r="H84" s="395">
        <v>0.66666666666666663</v>
      </c>
      <c r="I84" s="395">
        <v>0</v>
      </c>
      <c r="J84" s="395">
        <v>0</v>
      </c>
      <c r="K84" s="108">
        <v>1</v>
      </c>
      <c r="L84" s="108">
        <v>9</v>
      </c>
      <c r="M84" s="109">
        <v>0.1111111111111111</v>
      </c>
      <c r="N84" s="600">
        <v>3.333333333333333</v>
      </c>
      <c r="O84" s="328"/>
    </row>
    <row r="85" spans="1:18" s="18" customFormat="1">
      <c r="A85" s="582" t="s">
        <v>53</v>
      </c>
      <c r="B85" s="106">
        <v>1</v>
      </c>
      <c r="C85" s="106" t="s">
        <v>8</v>
      </c>
      <c r="D85" s="111" t="s">
        <v>36</v>
      </c>
      <c r="E85" s="106" t="s">
        <v>135</v>
      </c>
      <c r="F85" s="395" t="e">
        <f>'Breakdown -Count'!F418/'Breakdown -Count'!K418</f>
        <v>#DIV/0!</v>
      </c>
      <c r="G85" s="395">
        <v>0.25</v>
      </c>
      <c r="H85" s="395">
        <v>0.375</v>
      </c>
      <c r="I85" s="395">
        <v>0.125</v>
      </c>
      <c r="J85" s="395">
        <v>0</v>
      </c>
      <c r="K85" s="108">
        <v>1</v>
      </c>
      <c r="L85" s="108">
        <v>22</v>
      </c>
      <c r="M85" s="109">
        <v>4.5454545454545456E-2</v>
      </c>
      <c r="N85" s="600">
        <v>3.625</v>
      </c>
      <c r="O85" s="328"/>
    </row>
    <row r="86" spans="1:18" s="18" customFormat="1">
      <c r="A86" s="582" t="s">
        <v>52</v>
      </c>
      <c r="B86" s="106">
        <v>3</v>
      </c>
      <c r="C86" s="106" t="s">
        <v>8</v>
      </c>
      <c r="D86" s="111" t="s">
        <v>36</v>
      </c>
      <c r="E86" s="106" t="s">
        <v>135</v>
      </c>
      <c r="F86" s="395" t="e">
        <f>'Breakdown -Count'!F544/'Breakdown -Count'!K544</f>
        <v>#DIV/0!</v>
      </c>
      <c r="G86" s="395">
        <v>0.36363636363636365</v>
      </c>
      <c r="H86" s="395">
        <v>0.54545454545454541</v>
      </c>
      <c r="I86" s="395">
        <v>0</v>
      </c>
      <c r="J86" s="395">
        <v>0</v>
      </c>
      <c r="K86" s="108">
        <v>1</v>
      </c>
      <c r="L86" s="108">
        <v>20</v>
      </c>
      <c r="M86" s="109">
        <v>0.05</v>
      </c>
      <c r="N86" s="600">
        <v>3.5454545454545454</v>
      </c>
      <c r="O86" s="328"/>
    </row>
    <row r="87" spans="1:18" s="18" customFormat="1">
      <c r="A87" s="582" t="s">
        <v>50</v>
      </c>
      <c r="B87" s="106">
        <v>2</v>
      </c>
      <c r="C87" s="106" t="s">
        <v>8</v>
      </c>
      <c r="D87" s="111" t="s">
        <v>36</v>
      </c>
      <c r="E87" s="106" t="s">
        <v>135</v>
      </c>
      <c r="F87" s="395" t="e">
        <f>'Breakdown -Count'!F614/'Breakdown -Count'!K614</f>
        <v>#DIV/0!</v>
      </c>
      <c r="G87" s="395">
        <v>0.16666666666666666</v>
      </c>
      <c r="H87" s="395">
        <v>0.66666666666666663</v>
      </c>
      <c r="I87" s="395">
        <v>0.16666666666666666</v>
      </c>
      <c r="J87" s="395">
        <v>0</v>
      </c>
      <c r="K87" s="108">
        <v>0.99999999999999989</v>
      </c>
      <c r="L87" s="108">
        <v>10</v>
      </c>
      <c r="M87" s="109">
        <v>9.9999999999999992E-2</v>
      </c>
      <c r="N87" s="600">
        <v>3.0000000000000004</v>
      </c>
      <c r="O87" s="328"/>
    </row>
    <row r="88" spans="1:18" s="18" customFormat="1">
      <c r="A88" s="582" t="s">
        <v>50</v>
      </c>
      <c r="B88" s="106">
        <v>4</v>
      </c>
      <c r="C88" s="106" t="s">
        <v>8</v>
      </c>
      <c r="D88" s="111" t="s">
        <v>36</v>
      </c>
      <c r="E88" s="106" t="s">
        <v>135</v>
      </c>
      <c r="F88" s="395" t="e">
        <f>'Breakdown -Count'!F642/'Breakdown -Count'!K642</f>
        <v>#DIV/0!</v>
      </c>
      <c r="G88" s="395">
        <v>0</v>
      </c>
      <c r="H88" s="395">
        <v>1</v>
      </c>
      <c r="I88" s="395">
        <v>0</v>
      </c>
      <c r="J88" s="395">
        <v>0</v>
      </c>
      <c r="K88" s="108">
        <v>1</v>
      </c>
      <c r="L88" s="108">
        <v>9</v>
      </c>
      <c r="M88" s="109">
        <v>0.1111111111111111</v>
      </c>
      <c r="N88" s="600">
        <v>3</v>
      </c>
      <c r="O88" s="328"/>
    </row>
    <row r="89" spans="1:18" s="18" customFormat="1">
      <c r="A89" s="582" t="s">
        <v>50</v>
      </c>
      <c r="B89" s="106">
        <v>5</v>
      </c>
      <c r="C89" s="106" t="s">
        <v>8</v>
      </c>
      <c r="D89" s="111" t="s">
        <v>36</v>
      </c>
      <c r="E89" s="106" t="s">
        <v>135</v>
      </c>
      <c r="F89" s="395" t="e">
        <f>'Breakdown -Count'!F656/'Breakdown -Count'!K656</f>
        <v>#DIV/0!</v>
      </c>
      <c r="G89" s="395">
        <v>0</v>
      </c>
      <c r="H89" s="395">
        <v>1</v>
      </c>
      <c r="I89" s="395">
        <v>0</v>
      </c>
      <c r="J89" s="395">
        <v>0</v>
      </c>
      <c r="K89" s="108">
        <v>1</v>
      </c>
      <c r="L89" s="108">
        <v>8</v>
      </c>
      <c r="M89" s="109">
        <v>0.125</v>
      </c>
      <c r="N89" s="609">
        <v>3</v>
      </c>
      <c r="O89" s="328"/>
    </row>
    <row r="90" spans="1:18" s="18" customFormat="1">
      <c r="A90" s="582" t="s">
        <v>50</v>
      </c>
      <c r="B90" s="106">
        <v>6</v>
      </c>
      <c r="C90" s="106" t="s">
        <v>8</v>
      </c>
      <c r="D90" s="111" t="s">
        <v>36</v>
      </c>
      <c r="E90" s="106" t="s">
        <v>135</v>
      </c>
      <c r="F90" s="395" t="e">
        <f>'Breakdown -Count'!F670/'Breakdown -Count'!K670</f>
        <v>#DIV/0!</v>
      </c>
      <c r="G90" s="395">
        <v>0.25</v>
      </c>
      <c r="H90" s="395">
        <v>0.75</v>
      </c>
      <c r="I90" s="395">
        <v>0</v>
      </c>
      <c r="J90" s="395">
        <v>0</v>
      </c>
      <c r="K90" s="108">
        <v>1</v>
      </c>
      <c r="L90" s="108">
        <v>8</v>
      </c>
      <c r="M90" s="109">
        <v>0.125</v>
      </c>
      <c r="N90" s="600">
        <v>3.25</v>
      </c>
      <c r="O90" s="674"/>
    </row>
    <row r="91" spans="1:18" s="18" customFormat="1">
      <c r="A91" s="582" t="s">
        <v>25</v>
      </c>
      <c r="B91" s="106">
        <v>3</v>
      </c>
      <c r="C91" s="106" t="s">
        <v>8</v>
      </c>
      <c r="D91" s="111" t="s">
        <v>36</v>
      </c>
      <c r="E91" s="106" t="s">
        <v>135</v>
      </c>
      <c r="F91" s="395" t="e">
        <f>'Breakdown -Count'!F726/'Breakdown -Count'!K726</f>
        <v>#DIV/0!</v>
      </c>
      <c r="G91" s="395">
        <v>0.18181818181818182</v>
      </c>
      <c r="H91" s="395">
        <v>0.72727272727272729</v>
      </c>
      <c r="I91" s="395">
        <v>9.0909090909090912E-2</v>
      </c>
      <c r="J91" s="395">
        <v>0</v>
      </c>
      <c r="K91" s="108">
        <v>1</v>
      </c>
      <c r="L91" s="108">
        <v>26</v>
      </c>
      <c r="M91" s="109">
        <v>3.8461538461538464E-2</v>
      </c>
      <c r="N91" s="600">
        <v>3.0909090909090908</v>
      </c>
      <c r="O91" s="328"/>
    </row>
    <row r="92" spans="1:18" s="18" customFormat="1">
      <c r="A92" s="582" t="s">
        <v>25</v>
      </c>
      <c r="B92" s="106">
        <v>5</v>
      </c>
      <c r="C92" s="106" t="s">
        <v>8</v>
      </c>
      <c r="D92" s="111" t="s">
        <v>36</v>
      </c>
      <c r="E92" s="106" t="s">
        <v>135</v>
      </c>
      <c r="F92" s="395" t="e">
        <f>'Breakdown -Count'!F754/'Breakdown -Count'!K754</f>
        <v>#DIV/0!</v>
      </c>
      <c r="G92" s="395">
        <v>0.33333333333333331</v>
      </c>
      <c r="H92" s="395">
        <v>0.55555555555555558</v>
      </c>
      <c r="I92" s="395">
        <v>0.1111111111111111</v>
      </c>
      <c r="J92" s="395">
        <v>0</v>
      </c>
      <c r="K92" s="108">
        <v>1</v>
      </c>
      <c r="L92" s="108">
        <v>22</v>
      </c>
      <c r="M92" s="109">
        <v>4.5454545454545456E-2</v>
      </c>
      <c r="N92" s="600">
        <v>3.2222222222222223</v>
      </c>
      <c r="O92" s="328"/>
    </row>
    <row r="93" spans="1:18" s="18" customFormat="1">
      <c r="A93" s="582" t="s">
        <v>25</v>
      </c>
      <c r="B93" s="106">
        <v>7</v>
      </c>
      <c r="C93" s="106" t="s">
        <v>8</v>
      </c>
      <c r="D93" s="111" t="s">
        <v>36</v>
      </c>
      <c r="E93" s="106" t="s">
        <v>135</v>
      </c>
      <c r="F93" s="395" t="e">
        <f>'Breakdown -Count'!F782/'Breakdown -Count'!K782</f>
        <v>#DIV/0!</v>
      </c>
      <c r="G93" s="395">
        <v>0.3</v>
      </c>
      <c r="H93" s="395">
        <v>0.5</v>
      </c>
      <c r="I93" s="395">
        <v>0.1</v>
      </c>
      <c r="J93" s="395">
        <v>0</v>
      </c>
      <c r="K93" s="108">
        <v>1</v>
      </c>
      <c r="L93" s="108">
        <v>26</v>
      </c>
      <c r="M93" s="109">
        <v>3.8461538461538464E-2</v>
      </c>
      <c r="N93" s="600">
        <v>3.4000000000000004</v>
      </c>
      <c r="O93" s="328"/>
    </row>
    <row r="94" spans="1:18" s="18" customFormat="1">
      <c r="A94" s="582" t="s">
        <v>53</v>
      </c>
      <c r="B94" s="106">
        <v>2</v>
      </c>
      <c r="C94" s="106" t="s">
        <v>11</v>
      </c>
      <c r="D94" s="110" t="s">
        <v>39</v>
      </c>
      <c r="E94" s="106" t="s">
        <v>135</v>
      </c>
      <c r="F94" s="395" t="e">
        <f>'Breakdown -Count'!F435/'Breakdown -Count'!K435</f>
        <v>#VALUE!</v>
      </c>
      <c r="G94" s="395">
        <v>0.16666666666666666</v>
      </c>
      <c r="H94" s="395">
        <v>0.5</v>
      </c>
      <c r="I94" s="395">
        <v>0.16666666666666666</v>
      </c>
      <c r="J94" s="395">
        <v>0</v>
      </c>
      <c r="K94" s="108">
        <v>0.99999999999999989</v>
      </c>
      <c r="L94" s="108">
        <v>10</v>
      </c>
      <c r="M94" s="109">
        <v>9.9999999999999992E-2</v>
      </c>
      <c r="N94" s="600">
        <v>3.3333333333333339</v>
      </c>
      <c r="O94" s="328"/>
    </row>
    <row r="95" spans="1:18" s="18" customFormat="1">
      <c r="A95" s="582" t="s">
        <v>53</v>
      </c>
      <c r="B95" s="106">
        <v>4</v>
      </c>
      <c r="C95" s="106" t="s">
        <v>11</v>
      </c>
      <c r="D95" s="110" t="s">
        <v>39</v>
      </c>
      <c r="E95" s="106" t="s">
        <v>135</v>
      </c>
      <c r="F95" s="395" t="e">
        <f>'Breakdown -Count'!F463/'Breakdown -Count'!K463</f>
        <v>#DIV/0!</v>
      </c>
      <c r="G95" s="395">
        <v>0</v>
      </c>
      <c r="H95" s="395">
        <v>1</v>
      </c>
      <c r="I95" s="395">
        <v>0</v>
      </c>
      <c r="J95" s="395">
        <v>0</v>
      </c>
      <c r="K95" s="11">
        <v>1</v>
      </c>
      <c r="L95" s="11">
        <v>9</v>
      </c>
      <c r="M95" s="13">
        <v>0.1111111111111111</v>
      </c>
      <c r="N95" s="609">
        <v>3</v>
      </c>
      <c r="O95" s="328"/>
    </row>
    <row r="96" spans="1:18" s="18" customFormat="1">
      <c r="A96" s="582" t="s">
        <v>50</v>
      </c>
      <c r="B96" s="106">
        <v>5</v>
      </c>
      <c r="C96" s="106" t="s">
        <v>11</v>
      </c>
      <c r="D96" s="110" t="s">
        <v>39</v>
      </c>
      <c r="E96" s="106" t="s">
        <v>135</v>
      </c>
      <c r="F96" s="395" t="e">
        <f>'Breakdown -Count'!F659/'Breakdown -Count'!K659</f>
        <v>#DIV/0!</v>
      </c>
      <c r="G96" s="395">
        <v>0</v>
      </c>
      <c r="H96" s="395">
        <v>1</v>
      </c>
      <c r="I96" s="395">
        <v>0</v>
      </c>
      <c r="J96" s="395">
        <v>0</v>
      </c>
      <c r="K96" s="108">
        <v>1</v>
      </c>
      <c r="L96" s="108">
        <v>8</v>
      </c>
      <c r="M96" s="109">
        <v>0.125</v>
      </c>
      <c r="N96" s="609">
        <v>3</v>
      </c>
      <c r="O96" s="328"/>
    </row>
    <row r="97" spans="1:15" s="18" customFormat="1" ht="15.75" thickBot="1">
      <c r="A97" s="584" t="s">
        <v>25</v>
      </c>
      <c r="B97" s="396">
        <v>5</v>
      </c>
      <c r="C97" s="396" t="s">
        <v>11</v>
      </c>
      <c r="D97" s="336" t="s">
        <v>39</v>
      </c>
      <c r="E97" s="396" t="s">
        <v>135</v>
      </c>
      <c r="F97" s="397" t="e">
        <f>'Breakdown -Count'!F757/'Breakdown -Count'!K757</f>
        <v>#DIV/0!</v>
      </c>
      <c r="G97" s="397">
        <v>0.33333333333333331</v>
      </c>
      <c r="H97" s="397">
        <v>0.41666666666666669</v>
      </c>
      <c r="I97" s="397">
        <v>0.16666666666666666</v>
      </c>
      <c r="J97" s="397">
        <v>0</v>
      </c>
      <c r="K97" s="398">
        <v>0.99999999999999989</v>
      </c>
      <c r="L97" s="398">
        <v>22</v>
      </c>
      <c r="M97" s="399">
        <v>4.5454545454545449E-2</v>
      </c>
      <c r="N97" s="601">
        <v>3.3333333333333339</v>
      </c>
      <c r="O97" s="328"/>
    </row>
    <row r="98" spans="1:15" s="18" customFormat="1">
      <c r="A98" s="583" t="s">
        <v>53</v>
      </c>
      <c r="B98" s="100">
        <v>2</v>
      </c>
      <c r="C98" s="100" t="s">
        <v>0</v>
      </c>
      <c r="D98" s="599" t="s">
        <v>32</v>
      </c>
      <c r="E98" s="100" t="s">
        <v>134</v>
      </c>
      <c r="F98" s="428" t="e">
        <f>'Breakdown -Count'!F428/'Breakdown -Count'!K428</f>
        <v>#DIV/0!</v>
      </c>
      <c r="G98" s="428">
        <v>0.25</v>
      </c>
      <c r="H98" s="428">
        <v>0.5</v>
      </c>
      <c r="I98" s="428">
        <v>0</v>
      </c>
      <c r="J98" s="428">
        <v>0</v>
      </c>
      <c r="K98" s="103">
        <v>1</v>
      </c>
      <c r="L98" s="103">
        <v>10</v>
      </c>
      <c r="M98" s="104">
        <v>0.1</v>
      </c>
      <c r="N98" s="256">
        <v>3.75</v>
      </c>
      <c r="O98" s="328"/>
    </row>
    <row r="99" spans="1:15" s="18" customFormat="1">
      <c r="A99" s="582" t="s">
        <v>52</v>
      </c>
      <c r="B99" s="106">
        <v>2</v>
      </c>
      <c r="C99" s="106" t="s">
        <v>0</v>
      </c>
      <c r="D99" s="620" t="s">
        <v>32</v>
      </c>
      <c r="E99" s="106" t="s">
        <v>134</v>
      </c>
      <c r="F99" s="395" t="e">
        <f>'Breakdown -Count'!F526/'Breakdown -Count'!K526</f>
        <v>#DIV/0!</v>
      </c>
      <c r="G99" s="395">
        <v>0.25</v>
      </c>
      <c r="H99" s="395">
        <v>0.75</v>
      </c>
      <c r="I99" s="395">
        <v>0</v>
      </c>
      <c r="J99" s="395">
        <v>0</v>
      </c>
      <c r="K99" s="108">
        <v>1</v>
      </c>
      <c r="L99" s="108">
        <v>19</v>
      </c>
      <c r="M99" s="109">
        <v>5.2631578947368418E-2</v>
      </c>
      <c r="N99" s="600">
        <v>3.25</v>
      </c>
      <c r="O99" s="328"/>
    </row>
    <row r="100" spans="1:15" s="18" customFormat="1">
      <c r="A100" s="582" t="s">
        <v>52</v>
      </c>
      <c r="B100" s="106">
        <v>3</v>
      </c>
      <c r="C100" s="106" t="s">
        <v>0</v>
      </c>
      <c r="D100" s="620" t="s">
        <v>32</v>
      </c>
      <c r="E100" s="106" t="s">
        <v>134</v>
      </c>
      <c r="F100" s="395" t="e">
        <f>'Breakdown -Count'!F540/'Breakdown -Count'!K540</f>
        <v>#DIV/0!</v>
      </c>
      <c r="G100" s="395">
        <v>0.33333333333333331</v>
      </c>
      <c r="H100" s="395">
        <v>0.66666666666666663</v>
      </c>
      <c r="I100" s="395">
        <v>0</v>
      </c>
      <c r="J100" s="395">
        <v>0</v>
      </c>
      <c r="K100" s="108">
        <v>1</v>
      </c>
      <c r="L100" s="108">
        <v>20</v>
      </c>
      <c r="M100" s="109">
        <v>0.05</v>
      </c>
      <c r="N100" s="600">
        <v>3.333333333333333</v>
      </c>
      <c r="O100" s="328"/>
    </row>
    <row r="101" spans="1:15" s="18" customFormat="1">
      <c r="A101" s="582" t="s">
        <v>52</v>
      </c>
      <c r="B101" s="106">
        <v>5</v>
      </c>
      <c r="C101" s="106" t="s">
        <v>0</v>
      </c>
      <c r="D101" s="620" t="s">
        <v>32</v>
      </c>
      <c r="E101" s="106" t="s">
        <v>134</v>
      </c>
      <c r="F101" s="395" t="e">
        <f>'Breakdown -Count'!F568/'Breakdown -Count'!K568</f>
        <v>#DIV/0!</v>
      </c>
      <c r="G101" s="395">
        <v>0</v>
      </c>
      <c r="H101" s="395">
        <v>1</v>
      </c>
      <c r="I101" s="395">
        <v>0</v>
      </c>
      <c r="J101" s="395">
        <v>0</v>
      </c>
      <c r="K101" s="108">
        <v>1</v>
      </c>
      <c r="L101" s="108">
        <v>9</v>
      </c>
      <c r="M101" s="109">
        <v>0.1111111111111111</v>
      </c>
      <c r="N101" s="600">
        <v>3</v>
      </c>
      <c r="O101" s="674"/>
    </row>
    <row r="102" spans="1:15" s="18" customFormat="1">
      <c r="A102" s="582" t="s">
        <v>50</v>
      </c>
      <c r="B102" s="106">
        <v>3</v>
      </c>
      <c r="C102" s="106" t="s">
        <v>0</v>
      </c>
      <c r="D102" s="594" t="s">
        <v>32</v>
      </c>
      <c r="E102" s="106" t="s">
        <v>134</v>
      </c>
      <c r="F102" s="395" t="e">
        <f>'Breakdown -Count'!F624/'Breakdown -Count'!K624</f>
        <v>#DIV/0!</v>
      </c>
      <c r="G102" s="395">
        <v>0.16666666666666666</v>
      </c>
      <c r="H102" s="395">
        <v>0.5</v>
      </c>
      <c r="I102" s="395">
        <v>0.16666666666666666</v>
      </c>
      <c r="J102" s="395">
        <v>0</v>
      </c>
      <c r="K102" s="108">
        <v>0.99999999999999989</v>
      </c>
      <c r="L102" s="108">
        <v>18</v>
      </c>
      <c r="M102" s="109">
        <v>5.5555555555555552E-2</v>
      </c>
      <c r="N102" s="600">
        <v>3.3333333333333339</v>
      </c>
      <c r="O102" s="328"/>
    </row>
    <row r="103" spans="1:15" s="18" customFormat="1">
      <c r="A103" s="582" t="s">
        <v>50</v>
      </c>
      <c r="B103" s="106">
        <v>7</v>
      </c>
      <c r="C103" s="106" t="s">
        <v>0</v>
      </c>
      <c r="D103" s="620" t="s">
        <v>32</v>
      </c>
      <c r="E103" s="106" t="s">
        <v>134</v>
      </c>
      <c r="F103" s="395" t="e">
        <f>'Breakdown -Count'!F680/'Breakdown -Count'!K680</f>
        <v>#DIV/0!</v>
      </c>
      <c r="G103" s="395">
        <v>0</v>
      </c>
      <c r="H103" s="395">
        <v>1</v>
      </c>
      <c r="I103" s="395">
        <v>0</v>
      </c>
      <c r="J103" s="395">
        <v>0</v>
      </c>
      <c r="K103" s="108">
        <v>1</v>
      </c>
      <c r="L103" s="108">
        <v>8</v>
      </c>
      <c r="M103" s="109">
        <v>0.125</v>
      </c>
      <c r="N103" s="600">
        <v>3</v>
      </c>
      <c r="O103" s="328"/>
    </row>
    <row r="104" spans="1:15" s="4" customFormat="1">
      <c r="A104" s="582" t="s">
        <v>25</v>
      </c>
      <c r="B104" s="106">
        <v>3</v>
      </c>
      <c r="C104" s="106" t="s">
        <v>0</v>
      </c>
      <c r="D104" s="594" t="s">
        <v>32</v>
      </c>
      <c r="E104" s="106" t="s">
        <v>134</v>
      </c>
      <c r="F104" s="395" t="e">
        <f>'Breakdown -Count'!F722/'Breakdown -Count'!K722</f>
        <v>#DIV/0!</v>
      </c>
      <c r="G104" s="395">
        <v>0.2857142857142857</v>
      </c>
      <c r="H104" s="395">
        <v>0.7142857142857143</v>
      </c>
      <c r="I104" s="395">
        <v>0</v>
      </c>
      <c r="J104" s="395">
        <v>0</v>
      </c>
      <c r="K104" s="108">
        <v>1</v>
      </c>
      <c r="L104" s="108">
        <v>26</v>
      </c>
      <c r="M104" s="109">
        <v>3.8461538461538464E-2</v>
      </c>
      <c r="N104" s="600">
        <v>3.2857142857142856</v>
      </c>
      <c r="O104" s="328"/>
    </row>
    <row r="105" spans="1:15" s="18" customFormat="1">
      <c r="A105" s="582" t="s">
        <v>25</v>
      </c>
      <c r="B105" s="106">
        <v>5</v>
      </c>
      <c r="C105" s="106" t="s">
        <v>0</v>
      </c>
      <c r="D105" s="594" t="s">
        <v>32</v>
      </c>
      <c r="E105" s="106" t="s">
        <v>134</v>
      </c>
      <c r="F105" s="395" t="e">
        <f>'Breakdown -Count'!F750/'Breakdown -Count'!K750</f>
        <v>#DIV/0!</v>
      </c>
      <c r="G105" s="395">
        <v>0.375</v>
      </c>
      <c r="H105" s="395">
        <v>0.625</v>
      </c>
      <c r="I105" s="395">
        <v>0</v>
      </c>
      <c r="J105" s="395">
        <v>0</v>
      </c>
      <c r="K105" s="108">
        <v>1</v>
      </c>
      <c r="L105" s="108">
        <v>22</v>
      </c>
      <c r="M105" s="109">
        <v>4.5454545454545456E-2</v>
      </c>
      <c r="N105" s="600">
        <v>3.375</v>
      </c>
      <c r="O105" s="328"/>
    </row>
    <row r="106" spans="1:15" s="18" customFormat="1">
      <c r="A106" s="582" t="s">
        <v>51</v>
      </c>
      <c r="B106" s="106">
        <v>1</v>
      </c>
      <c r="C106" s="106" t="s">
        <v>15</v>
      </c>
      <c r="D106" s="110" t="s">
        <v>41</v>
      </c>
      <c r="E106" s="106" t="s">
        <v>134</v>
      </c>
      <c r="F106" s="395" t="e">
        <f>'Breakdown -Count'!F410/'Breakdown -Count'!K410</f>
        <v>#DIV/0!</v>
      </c>
      <c r="G106" s="395">
        <v>0.33333333333333331</v>
      </c>
      <c r="H106" s="395">
        <v>0.55555555555555558</v>
      </c>
      <c r="I106" s="395">
        <v>0</v>
      </c>
      <c r="J106" s="395">
        <v>0</v>
      </c>
      <c r="K106" s="11">
        <v>1</v>
      </c>
      <c r="L106" s="11">
        <v>32</v>
      </c>
      <c r="M106" s="13">
        <v>3.125E-2</v>
      </c>
      <c r="N106" s="609">
        <v>3.5555555555555554</v>
      </c>
      <c r="O106" s="328"/>
    </row>
    <row r="107" spans="1:15" s="18" customFormat="1">
      <c r="A107" s="582" t="s">
        <v>53</v>
      </c>
      <c r="B107" s="106">
        <v>1</v>
      </c>
      <c r="C107" s="106" t="s">
        <v>15</v>
      </c>
      <c r="D107" s="110" t="s">
        <v>41</v>
      </c>
      <c r="E107" s="106" t="s">
        <v>134</v>
      </c>
      <c r="F107" s="395" t="e">
        <f>'Breakdown -Count'!F424/'Breakdown -Count'!K424</f>
        <v>#DIV/0!</v>
      </c>
      <c r="G107" s="395">
        <v>0.25</v>
      </c>
      <c r="H107" s="395">
        <v>0.375</v>
      </c>
      <c r="I107" s="395">
        <v>0.125</v>
      </c>
      <c r="J107" s="395">
        <v>0</v>
      </c>
      <c r="K107" s="108">
        <v>1</v>
      </c>
      <c r="L107" s="108">
        <v>22</v>
      </c>
      <c r="M107" s="109">
        <v>4.5454545454545456E-2</v>
      </c>
      <c r="N107" s="600">
        <v>3.625</v>
      </c>
      <c r="O107" s="328"/>
    </row>
    <row r="108" spans="1:15" s="18" customFormat="1">
      <c r="A108" s="582" t="s">
        <v>52</v>
      </c>
      <c r="B108" s="106">
        <v>3</v>
      </c>
      <c r="C108" s="106" t="s">
        <v>15</v>
      </c>
      <c r="D108" s="110" t="s">
        <v>41</v>
      </c>
      <c r="E108" s="106" t="s">
        <v>134</v>
      </c>
      <c r="F108" s="395" t="e">
        <f>'Breakdown -Count'!F550/'Breakdown -Count'!K550</f>
        <v>#DIV/0!</v>
      </c>
      <c r="G108" s="395">
        <v>0.33333333333333331</v>
      </c>
      <c r="H108" s="395">
        <v>0.66666666666666663</v>
      </c>
      <c r="I108" s="395">
        <v>0</v>
      </c>
      <c r="J108" s="395">
        <v>0</v>
      </c>
      <c r="K108" s="108">
        <v>1</v>
      </c>
      <c r="L108" s="108">
        <v>20</v>
      </c>
      <c r="M108" s="109">
        <v>0.05</v>
      </c>
      <c r="N108" s="600">
        <v>3.333333333333333</v>
      </c>
      <c r="O108" s="328"/>
    </row>
    <row r="109" spans="1:15" s="18" customFormat="1">
      <c r="A109" s="582" t="s">
        <v>50</v>
      </c>
      <c r="B109" s="106">
        <v>2</v>
      </c>
      <c r="C109" s="106" t="s">
        <v>15</v>
      </c>
      <c r="D109" s="110" t="s">
        <v>41</v>
      </c>
      <c r="E109" s="106" t="s">
        <v>134</v>
      </c>
      <c r="F109" s="395" t="e">
        <f>'Breakdown -Count'!F620/'Breakdown -Count'!K620</f>
        <v>#DIV/0!</v>
      </c>
      <c r="G109" s="395">
        <v>0.33333333333333331</v>
      </c>
      <c r="H109" s="395">
        <v>0.5</v>
      </c>
      <c r="I109" s="395">
        <v>0.16666666666666666</v>
      </c>
      <c r="J109" s="395">
        <v>0</v>
      </c>
      <c r="K109" s="108">
        <v>0.99999999999999989</v>
      </c>
      <c r="L109" s="108">
        <v>10</v>
      </c>
      <c r="M109" s="109">
        <v>9.9999999999999992E-2</v>
      </c>
      <c r="N109" s="600">
        <v>3.166666666666667</v>
      </c>
      <c r="O109" s="328"/>
    </row>
    <row r="110" spans="1:15" s="18" customFormat="1">
      <c r="A110" s="582" t="s">
        <v>50</v>
      </c>
      <c r="B110" s="106">
        <v>3</v>
      </c>
      <c r="C110" s="106" t="s">
        <v>15</v>
      </c>
      <c r="D110" s="110" t="s">
        <v>41</v>
      </c>
      <c r="E110" s="106" t="s">
        <v>134</v>
      </c>
      <c r="F110" s="395" t="e">
        <f>'Breakdown -Count'!F634/'Breakdown -Count'!K634</f>
        <v>#DIV/0!</v>
      </c>
      <c r="G110" s="395">
        <v>0.33333333333333331</v>
      </c>
      <c r="H110" s="395">
        <v>0.55555555555555558</v>
      </c>
      <c r="I110" s="395">
        <v>0</v>
      </c>
      <c r="J110" s="395">
        <v>0</v>
      </c>
      <c r="K110" s="108">
        <v>1</v>
      </c>
      <c r="L110" s="108">
        <v>18</v>
      </c>
      <c r="M110" s="109">
        <v>5.5555555555555552E-2</v>
      </c>
      <c r="N110" s="600">
        <v>3.5555555555555554</v>
      </c>
      <c r="O110" s="328"/>
    </row>
    <row r="111" spans="1:15" s="18" customFormat="1">
      <c r="A111" s="582" t="s">
        <v>50</v>
      </c>
      <c r="B111" s="106">
        <v>4</v>
      </c>
      <c r="C111" s="106" t="s">
        <v>15</v>
      </c>
      <c r="D111" s="110" t="s">
        <v>41</v>
      </c>
      <c r="E111" s="106" t="s">
        <v>134</v>
      </c>
      <c r="F111" s="395" t="e">
        <f>'Breakdown -Count'!F648/'Breakdown -Count'!K648</f>
        <v>#DIV/0!</v>
      </c>
      <c r="G111" s="395">
        <v>0</v>
      </c>
      <c r="H111" s="376">
        <v>1</v>
      </c>
      <c r="I111" s="395">
        <v>0</v>
      </c>
      <c r="J111" s="395">
        <v>0</v>
      </c>
      <c r="K111" s="108">
        <v>1</v>
      </c>
      <c r="L111" s="108">
        <v>9</v>
      </c>
      <c r="M111" s="109">
        <v>0.1111111111111111</v>
      </c>
      <c r="N111" s="609">
        <v>3</v>
      </c>
      <c r="O111" s="328"/>
    </row>
    <row r="112" spans="1:15" s="18" customFormat="1">
      <c r="A112" s="582" t="s">
        <v>50</v>
      </c>
      <c r="B112" s="106">
        <v>5</v>
      </c>
      <c r="C112" s="106" t="s">
        <v>15</v>
      </c>
      <c r="D112" s="110" t="s">
        <v>41</v>
      </c>
      <c r="E112" s="106" t="s">
        <v>134</v>
      </c>
      <c r="F112" s="395" t="e">
        <f>'Breakdown -Count'!F662/'Breakdown -Count'!K662</f>
        <v>#DIV/0!</v>
      </c>
      <c r="G112" s="395">
        <v>0</v>
      </c>
      <c r="H112" s="395">
        <v>1</v>
      </c>
      <c r="I112" s="395">
        <v>0</v>
      </c>
      <c r="J112" s="395">
        <v>0</v>
      </c>
      <c r="K112" s="108">
        <v>1</v>
      </c>
      <c r="L112" s="108">
        <v>8</v>
      </c>
      <c r="M112" s="109">
        <v>0.125</v>
      </c>
      <c r="N112" s="600">
        <v>3</v>
      </c>
      <c r="O112" s="328"/>
    </row>
    <row r="113" spans="1:15" s="18" customFormat="1">
      <c r="A113" s="582" t="s">
        <v>50</v>
      </c>
      <c r="B113" s="106">
        <v>6</v>
      </c>
      <c r="C113" s="106" t="s">
        <v>15</v>
      </c>
      <c r="D113" s="110" t="s">
        <v>41</v>
      </c>
      <c r="E113" s="106" t="s">
        <v>134</v>
      </c>
      <c r="F113" s="395" t="e">
        <f>'Breakdown -Count'!F676/'Breakdown -Count'!K676</f>
        <v>#DIV/0!</v>
      </c>
      <c r="G113" s="395">
        <v>0</v>
      </c>
      <c r="H113" s="395">
        <v>0.66666666666666663</v>
      </c>
      <c r="I113" s="395">
        <v>0</v>
      </c>
      <c r="J113" s="395">
        <v>0</v>
      </c>
      <c r="K113" s="108">
        <v>1</v>
      </c>
      <c r="L113" s="108">
        <v>8</v>
      </c>
      <c r="M113" s="109">
        <v>0.125</v>
      </c>
      <c r="N113" s="600">
        <v>3.6666666666666665</v>
      </c>
      <c r="O113" s="328"/>
    </row>
    <row r="114" spans="1:15" s="18" customFormat="1">
      <c r="A114" s="582" t="s">
        <v>25</v>
      </c>
      <c r="B114" s="106">
        <v>1</v>
      </c>
      <c r="C114" s="106" t="s">
        <v>15</v>
      </c>
      <c r="D114" s="110" t="s">
        <v>41</v>
      </c>
      <c r="E114" s="106" t="s">
        <v>134</v>
      </c>
      <c r="F114" s="395" t="e">
        <f>'Breakdown -Count'!F704/'Breakdown -Count'!K704</f>
        <v>#DIV/0!</v>
      </c>
      <c r="G114" s="395">
        <v>0.33333333333333331</v>
      </c>
      <c r="H114" s="395">
        <v>0.5</v>
      </c>
      <c r="I114" s="395">
        <v>0</v>
      </c>
      <c r="J114" s="395">
        <v>5.5555555555555552E-2</v>
      </c>
      <c r="K114" s="108">
        <v>1</v>
      </c>
      <c r="L114" s="108">
        <v>33</v>
      </c>
      <c r="M114" s="109">
        <v>3.0303030303030304E-2</v>
      </c>
      <c r="N114" s="600">
        <v>3.4444444444444442</v>
      </c>
      <c r="O114" s="328"/>
    </row>
    <row r="115" spans="1:15" s="18" customFormat="1">
      <c r="A115" s="582" t="s">
        <v>25</v>
      </c>
      <c r="B115" s="106">
        <v>3</v>
      </c>
      <c r="C115" s="106" t="s">
        <v>15</v>
      </c>
      <c r="D115" s="110" t="s">
        <v>41</v>
      </c>
      <c r="E115" s="106" t="s">
        <v>134</v>
      </c>
      <c r="F115" s="395" t="e">
        <f>'Breakdown -Count'!F732/'Breakdown -Count'!K732</f>
        <v>#DIV/0!</v>
      </c>
      <c r="G115" s="395">
        <v>0.25</v>
      </c>
      <c r="H115" s="395">
        <v>0.5</v>
      </c>
      <c r="I115" s="395">
        <v>0</v>
      </c>
      <c r="J115" s="395">
        <v>0</v>
      </c>
      <c r="K115" s="108">
        <v>1</v>
      </c>
      <c r="L115" s="108">
        <v>26</v>
      </c>
      <c r="M115" s="109">
        <v>3.8461538461538464E-2</v>
      </c>
      <c r="N115" s="600">
        <v>3.75</v>
      </c>
      <c r="O115" s="328"/>
    </row>
    <row r="116" spans="1:15" s="18" customFormat="1">
      <c r="A116" s="582" t="s">
        <v>25</v>
      </c>
      <c r="B116" s="106">
        <v>4</v>
      </c>
      <c r="C116" s="106" t="s">
        <v>15</v>
      </c>
      <c r="D116" s="110" t="s">
        <v>41</v>
      </c>
      <c r="E116" s="106" t="s">
        <v>134</v>
      </c>
      <c r="F116" s="395" t="e">
        <f>'Breakdown -Count'!F746/'Breakdown -Count'!K746</f>
        <v>#DIV/0!</v>
      </c>
      <c r="G116" s="395">
        <v>0.22222222222222221</v>
      </c>
      <c r="H116" s="395">
        <v>0.44444444444444442</v>
      </c>
      <c r="I116" s="395">
        <v>0.1111111111111111</v>
      </c>
      <c r="J116" s="395">
        <v>0</v>
      </c>
      <c r="K116" s="108">
        <v>1</v>
      </c>
      <c r="L116" s="108">
        <v>18</v>
      </c>
      <c r="M116" s="109">
        <v>5.5555555555555552E-2</v>
      </c>
      <c r="N116" s="600">
        <v>3.5555555555555554</v>
      </c>
      <c r="O116" s="328"/>
    </row>
    <row r="117" spans="1:15" s="18" customFormat="1" ht="15.75" thickBot="1">
      <c r="A117" s="584" t="s">
        <v>25</v>
      </c>
      <c r="B117" s="396">
        <v>5</v>
      </c>
      <c r="C117" s="396" t="s">
        <v>15</v>
      </c>
      <c r="D117" s="336" t="s">
        <v>41</v>
      </c>
      <c r="E117" s="396" t="s">
        <v>134</v>
      </c>
      <c r="F117" s="397" t="e">
        <f>'Breakdown -Count'!F760/'Breakdown -Count'!K760</f>
        <v>#DIV/0!</v>
      </c>
      <c r="G117" s="397">
        <v>0.16666666666666666</v>
      </c>
      <c r="H117" s="397">
        <v>0.58333333333333337</v>
      </c>
      <c r="I117" s="397">
        <v>0.16666666666666666</v>
      </c>
      <c r="J117" s="397">
        <v>0</v>
      </c>
      <c r="K117" s="398">
        <v>1</v>
      </c>
      <c r="L117" s="398">
        <v>22</v>
      </c>
      <c r="M117" s="399">
        <v>4.5454545454545456E-2</v>
      </c>
      <c r="N117" s="601">
        <v>3.1666666666666665</v>
      </c>
      <c r="O117" s="328"/>
    </row>
    <row r="118" spans="1:15" s="18" customFormat="1">
      <c r="A118" s="629" t="s">
        <v>53</v>
      </c>
      <c r="B118" s="113">
        <v>2</v>
      </c>
      <c r="C118" s="113" t="s">
        <v>16</v>
      </c>
      <c r="D118" s="597" t="s">
        <v>43</v>
      </c>
      <c r="E118" s="113" t="s">
        <v>136</v>
      </c>
      <c r="F118" s="312" t="e">
        <f>'Breakdown -Count'!F439/'Breakdown -Count'!K439</f>
        <v>#DIV/0!</v>
      </c>
      <c r="G118" s="312">
        <v>0.2</v>
      </c>
      <c r="H118" s="312">
        <v>0.4</v>
      </c>
      <c r="I118" s="312">
        <v>0</v>
      </c>
      <c r="J118" s="312">
        <v>0</v>
      </c>
      <c r="K118" s="115">
        <v>1</v>
      </c>
      <c r="L118" s="115">
        <v>10</v>
      </c>
      <c r="M118" s="116">
        <v>0.1</v>
      </c>
      <c r="N118" s="598">
        <v>4</v>
      </c>
      <c r="O118" s="328"/>
    </row>
    <row r="119" spans="1:15" s="18" customFormat="1">
      <c r="A119" s="626" t="s">
        <v>50</v>
      </c>
      <c r="B119" s="106">
        <v>2</v>
      </c>
      <c r="C119" s="106" t="s">
        <v>16</v>
      </c>
      <c r="D119" s="111" t="s">
        <v>43</v>
      </c>
      <c r="E119" s="106" t="s">
        <v>136</v>
      </c>
      <c r="F119" s="395" t="e">
        <f>'Breakdown -Count'!F621/'Breakdown -Count'!K621</f>
        <v>#DIV/0!</v>
      </c>
      <c r="G119" s="395">
        <v>0</v>
      </c>
      <c r="H119" s="395">
        <v>0.66666666666666663</v>
      </c>
      <c r="I119" s="395">
        <v>0.33333333333333331</v>
      </c>
      <c r="J119" s="395">
        <v>0</v>
      </c>
      <c r="K119" s="108">
        <v>1</v>
      </c>
      <c r="L119" s="108">
        <v>10</v>
      </c>
      <c r="M119" s="109">
        <v>0.1</v>
      </c>
      <c r="N119" s="596">
        <v>2.6666666666666665</v>
      </c>
      <c r="O119" s="328"/>
    </row>
    <row r="120" spans="1:15" s="18" customFormat="1">
      <c r="A120" s="626" t="s">
        <v>50</v>
      </c>
      <c r="B120" s="106">
        <v>4</v>
      </c>
      <c r="C120" s="106" t="s">
        <v>16</v>
      </c>
      <c r="D120" s="111" t="s">
        <v>43</v>
      </c>
      <c r="E120" s="106" t="s">
        <v>136</v>
      </c>
      <c r="F120" s="395" t="e">
        <f>'Breakdown -Count'!F649/'Breakdown -Count'!K649</f>
        <v>#DIV/0!</v>
      </c>
      <c r="G120" s="395">
        <v>0</v>
      </c>
      <c r="H120" s="395">
        <v>0.5</v>
      </c>
      <c r="I120" s="395">
        <v>0</v>
      </c>
      <c r="J120" s="395">
        <v>0</v>
      </c>
      <c r="K120" s="108">
        <v>1</v>
      </c>
      <c r="L120" s="108">
        <v>9</v>
      </c>
      <c r="M120" s="109">
        <v>0.1111111111111111</v>
      </c>
      <c r="N120" s="595">
        <v>4</v>
      </c>
      <c r="O120" s="328"/>
    </row>
    <row r="121" spans="1:15" s="18" customFormat="1">
      <c r="A121" s="626" t="s">
        <v>50</v>
      </c>
      <c r="B121" s="106">
        <v>5</v>
      </c>
      <c r="C121" s="106" t="s">
        <v>16</v>
      </c>
      <c r="D121" s="111" t="s">
        <v>43</v>
      </c>
      <c r="E121" s="106" t="s">
        <v>136</v>
      </c>
      <c r="F121" s="395" t="e">
        <f>'Breakdown -Count'!F663/'Breakdown -Count'!K663</f>
        <v>#DIV/0!</v>
      </c>
      <c r="G121" s="395">
        <v>0</v>
      </c>
      <c r="H121" s="395">
        <v>1</v>
      </c>
      <c r="I121" s="395">
        <v>0</v>
      </c>
      <c r="J121" s="395">
        <v>0</v>
      </c>
      <c r="K121" s="108">
        <v>1</v>
      </c>
      <c r="L121" s="108">
        <v>8</v>
      </c>
      <c r="M121" s="109">
        <v>0.125</v>
      </c>
      <c r="N121" s="596">
        <v>3</v>
      </c>
      <c r="O121" s="328"/>
    </row>
    <row r="122" spans="1:15" s="18" customFormat="1">
      <c r="A122" s="626" t="s">
        <v>25</v>
      </c>
      <c r="B122" s="106">
        <v>1</v>
      </c>
      <c r="C122" s="106" t="s">
        <v>16</v>
      </c>
      <c r="D122" s="111" t="s">
        <v>43</v>
      </c>
      <c r="E122" s="106" t="s">
        <v>136</v>
      </c>
      <c r="F122" s="395" t="e">
        <f>'Breakdown -Count'!F705/'Breakdown -Count'!K705</f>
        <v>#DIV/0!</v>
      </c>
      <c r="G122" s="395">
        <v>0.33333333333333331</v>
      </c>
      <c r="H122" s="395">
        <v>0.44444444444444442</v>
      </c>
      <c r="I122" s="395">
        <v>0</v>
      </c>
      <c r="J122" s="395">
        <v>0</v>
      </c>
      <c r="K122" s="108">
        <v>1</v>
      </c>
      <c r="L122" s="108">
        <v>33</v>
      </c>
      <c r="M122" s="109">
        <v>3.0303030303030304E-2</v>
      </c>
      <c r="N122" s="596">
        <v>3.7777777777777777</v>
      </c>
      <c r="O122" s="328"/>
    </row>
    <row r="123" spans="1:15" s="18" customFormat="1">
      <c r="A123" s="626" t="s">
        <v>25</v>
      </c>
      <c r="B123" s="106">
        <v>7</v>
      </c>
      <c r="C123" s="106" t="s">
        <v>16</v>
      </c>
      <c r="D123" s="111" t="s">
        <v>43</v>
      </c>
      <c r="E123" s="106" t="s">
        <v>136</v>
      </c>
      <c r="F123" s="395" t="e">
        <f>'Breakdown -Count'!F789/'Breakdown -Count'!K789</f>
        <v>#DIV/0!</v>
      </c>
      <c r="G123" s="395">
        <v>0.33333333333333331</v>
      </c>
      <c r="H123" s="395">
        <v>0.66666666666666663</v>
      </c>
      <c r="I123" s="395">
        <v>0</v>
      </c>
      <c r="J123" s="395">
        <v>0</v>
      </c>
      <c r="K123" s="108">
        <v>1</v>
      </c>
      <c r="L123" s="108">
        <v>26</v>
      </c>
      <c r="M123" s="109">
        <v>3.8461538461538464E-2</v>
      </c>
      <c r="N123" s="596">
        <v>3.333333333333333</v>
      </c>
      <c r="O123" s="328"/>
    </row>
    <row r="124" spans="1:15" s="18" customFormat="1">
      <c r="A124" s="626" t="s">
        <v>52</v>
      </c>
      <c r="B124" s="106">
        <v>5</v>
      </c>
      <c r="C124" s="106" t="s">
        <v>6</v>
      </c>
      <c r="D124" s="620" t="s">
        <v>33</v>
      </c>
      <c r="E124" s="106" t="s">
        <v>136</v>
      </c>
      <c r="F124" s="395" t="e">
        <f>'Breakdown -Count'!F570/'Breakdown -Count'!K570</f>
        <v>#DIV/0!</v>
      </c>
      <c r="G124" s="395">
        <v>0</v>
      </c>
      <c r="H124" s="395">
        <v>0.5</v>
      </c>
      <c r="I124" s="395">
        <v>0</v>
      </c>
      <c r="J124" s="395">
        <v>0</v>
      </c>
      <c r="K124" s="108">
        <v>1</v>
      </c>
      <c r="L124" s="108">
        <v>9</v>
      </c>
      <c r="M124" s="109">
        <v>0.1111111111111111</v>
      </c>
      <c r="N124" s="596">
        <v>4</v>
      </c>
      <c r="O124" s="328"/>
    </row>
    <row r="125" spans="1:15" s="18" customFormat="1">
      <c r="A125" s="626" t="s">
        <v>50</v>
      </c>
      <c r="B125" s="106">
        <v>5</v>
      </c>
      <c r="C125" s="106" t="s">
        <v>6</v>
      </c>
      <c r="D125" s="594" t="s">
        <v>33</v>
      </c>
      <c r="E125" s="106" t="s">
        <v>136</v>
      </c>
      <c r="F125" s="395" t="e">
        <f>'Breakdown -Count'!F654/'Breakdown -Count'!K654</f>
        <v>#DIV/0!</v>
      </c>
      <c r="G125" s="395">
        <v>0</v>
      </c>
      <c r="H125" s="395">
        <v>1</v>
      </c>
      <c r="I125" s="395">
        <v>0</v>
      </c>
      <c r="J125" s="395">
        <v>0</v>
      </c>
      <c r="K125" s="108">
        <v>1</v>
      </c>
      <c r="L125" s="108">
        <v>8</v>
      </c>
      <c r="M125" s="109">
        <v>0.125</v>
      </c>
      <c r="N125" s="595">
        <v>3</v>
      </c>
      <c r="O125" s="328"/>
    </row>
    <row r="126" spans="1:15" s="18" customFormat="1">
      <c r="A126" s="626" t="s">
        <v>25</v>
      </c>
      <c r="B126" s="106">
        <v>3</v>
      </c>
      <c r="C126" s="106" t="s">
        <v>6</v>
      </c>
      <c r="D126" s="594" t="s">
        <v>33</v>
      </c>
      <c r="E126" s="106" t="s">
        <v>136</v>
      </c>
      <c r="F126" s="395" t="e">
        <f>'Breakdown -Count'!F724/'Breakdown -Count'!K724</f>
        <v>#DIV/0!</v>
      </c>
      <c r="G126" s="395">
        <v>0.33333333333333331</v>
      </c>
      <c r="H126" s="395">
        <v>0.41666666666666669</v>
      </c>
      <c r="I126" s="395">
        <v>0</v>
      </c>
      <c r="J126" s="395">
        <v>8.3333333333333329E-2</v>
      </c>
      <c r="K126" s="108">
        <v>1</v>
      </c>
      <c r="L126" s="108">
        <v>26</v>
      </c>
      <c r="M126" s="109">
        <v>3.8461538461538464E-2</v>
      </c>
      <c r="N126" s="596">
        <v>3.5</v>
      </c>
      <c r="O126" s="328"/>
    </row>
    <row r="127" spans="1:15" s="18" customFormat="1">
      <c r="A127" s="626" t="s">
        <v>53</v>
      </c>
      <c r="B127" s="106">
        <v>6</v>
      </c>
      <c r="C127" s="106" t="s">
        <v>7</v>
      </c>
      <c r="D127" s="110" t="s">
        <v>35</v>
      </c>
      <c r="E127" s="106" t="s">
        <v>136</v>
      </c>
      <c r="F127" s="395" t="e">
        <f>'Breakdown -Count'!F487/'Breakdown -Count'!K487</f>
        <v>#DIV/0!</v>
      </c>
      <c r="G127" s="395">
        <v>0.33333333333333331</v>
      </c>
      <c r="H127" s="395">
        <v>0.66666666666666663</v>
      </c>
      <c r="I127" s="395">
        <v>0</v>
      </c>
      <c r="J127" s="395">
        <v>0</v>
      </c>
      <c r="K127" s="108">
        <v>1</v>
      </c>
      <c r="L127" s="108">
        <v>10</v>
      </c>
      <c r="M127" s="109">
        <v>0.1</v>
      </c>
      <c r="N127" s="596">
        <v>3.333333333333333</v>
      </c>
      <c r="O127" s="674"/>
    </row>
    <row r="128" spans="1:15" s="18" customFormat="1" ht="15.75" thickBot="1">
      <c r="A128" s="630" t="s">
        <v>25</v>
      </c>
      <c r="B128" s="409">
        <v>2</v>
      </c>
      <c r="C128" s="409" t="s">
        <v>7</v>
      </c>
      <c r="D128" s="335" t="s">
        <v>35</v>
      </c>
      <c r="E128" s="409" t="s">
        <v>136</v>
      </c>
      <c r="F128" s="603" t="e">
        <f>'Breakdown -Count'!F711/'Breakdown -Count'!K711</f>
        <v>#DIV/0!</v>
      </c>
      <c r="G128" s="603">
        <v>0</v>
      </c>
      <c r="H128" s="603">
        <v>0.5</v>
      </c>
      <c r="I128" s="603">
        <v>0.25</v>
      </c>
      <c r="J128" s="603">
        <v>0</v>
      </c>
      <c r="K128" s="410">
        <v>1</v>
      </c>
      <c r="L128" s="410">
        <v>16</v>
      </c>
      <c r="M128" s="411">
        <v>6.25E-2</v>
      </c>
      <c r="N128" s="605">
        <v>3.25</v>
      </c>
      <c r="O128" s="674"/>
    </row>
    <row r="129" spans="1:15" s="18" customFormat="1">
      <c r="A129" s="583" t="s">
        <v>53</v>
      </c>
      <c r="B129" s="100">
        <v>1</v>
      </c>
      <c r="C129" s="100" t="s">
        <v>12</v>
      </c>
      <c r="D129" s="569" t="s">
        <v>38</v>
      </c>
      <c r="E129" s="100" t="s">
        <v>138</v>
      </c>
      <c r="F129" s="428" t="e">
        <f>'Breakdown -Count'!F422/'Breakdown -Count'!K422</f>
        <v>#DIV/0!</v>
      </c>
      <c r="G129" s="428">
        <v>0.25</v>
      </c>
      <c r="H129" s="428">
        <v>0.375</v>
      </c>
      <c r="I129" s="428">
        <v>0.125</v>
      </c>
      <c r="J129" s="428">
        <v>0</v>
      </c>
      <c r="K129" s="103">
        <v>1</v>
      </c>
      <c r="L129" s="103">
        <v>22</v>
      </c>
      <c r="M129" s="104">
        <v>4.5454545454545456E-2</v>
      </c>
      <c r="N129" s="256">
        <v>3.625</v>
      </c>
      <c r="O129" s="328"/>
    </row>
    <row r="130" spans="1:15" s="18" customFormat="1">
      <c r="A130" s="582" t="s">
        <v>53</v>
      </c>
      <c r="B130" s="106">
        <v>2</v>
      </c>
      <c r="C130" s="106" t="s">
        <v>12</v>
      </c>
      <c r="D130" s="110" t="s">
        <v>38</v>
      </c>
      <c r="E130" s="106" t="s">
        <v>138</v>
      </c>
      <c r="F130" s="395" t="e">
        <f>'Breakdown -Count'!F436/'Breakdown -Count'!K436</f>
        <v>#DIV/0!</v>
      </c>
      <c r="G130" s="395">
        <v>0.33333333333333331</v>
      </c>
      <c r="H130" s="395">
        <v>0.5</v>
      </c>
      <c r="I130" s="395">
        <v>0</v>
      </c>
      <c r="J130" s="395">
        <v>0.16666666666666666</v>
      </c>
      <c r="K130" s="108">
        <v>0.99999999999999989</v>
      </c>
      <c r="L130" s="108">
        <v>10</v>
      </c>
      <c r="M130" s="109">
        <v>9.9999999999999992E-2</v>
      </c>
      <c r="N130" s="600">
        <v>3</v>
      </c>
      <c r="O130" s="328"/>
    </row>
    <row r="131" spans="1:15" s="18" customFormat="1">
      <c r="A131" s="582" t="s">
        <v>52</v>
      </c>
      <c r="B131" s="106">
        <v>2</v>
      </c>
      <c r="C131" s="106" t="s">
        <v>12</v>
      </c>
      <c r="D131" s="110" t="s">
        <v>38</v>
      </c>
      <c r="E131" s="106" t="s">
        <v>138</v>
      </c>
      <c r="F131" s="395" t="e">
        <f>'Breakdown -Count'!F534/'Breakdown -Count'!K534</f>
        <v>#DIV/0!</v>
      </c>
      <c r="G131" s="395">
        <v>0.16666666666666666</v>
      </c>
      <c r="H131" s="395">
        <v>0.58333333333333337</v>
      </c>
      <c r="I131" s="395">
        <v>8.3333333333333329E-2</v>
      </c>
      <c r="J131" s="395">
        <v>0</v>
      </c>
      <c r="K131" s="108">
        <v>1</v>
      </c>
      <c r="L131" s="108">
        <v>19</v>
      </c>
      <c r="M131" s="109">
        <v>5.2631578947368418E-2</v>
      </c>
      <c r="N131" s="600">
        <v>3.4166666666666665</v>
      </c>
      <c r="O131" s="674"/>
    </row>
    <row r="132" spans="1:15" s="18" customFormat="1">
      <c r="A132" s="582" t="s">
        <v>52</v>
      </c>
      <c r="B132" s="106">
        <v>3</v>
      </c>
      <c r="C132" s="106" t="s">
        <v>12</v>
      </c>
      <c r="D132" s="110" t="s">
        <v>38</v>
      </c>
      <c r="E132" s="106" t="s">
        <v>138</v>
      </c>
      <c r="F132" s="395" t="e">
        <f>'Breakdown -Count'!F548/'Breakdown -Count'!K548</f>
        <v>#DIV/0!</v>
      </c>
      <c r="G132" s="395">
        <v>0.33333333333333331</v>
      </c>
      <c r="H132" s="395">
        <v>0.58333333333333337</v>
      </c>
      <c r="I132" s="395">
        <v>0</v>
      </c>
      <c r="J132" s="395">
        <v>8.3333333333333329E-2</v>
      </c>
      <c r="K132" s="108">
        <v>1</v>
      </c>
      <c r="L132" s="108">
        <v>20</v>
      </c>
      <c r="M132" s="109">
        <v>0.05</v>
      </c>
      <c r="N132" s="600">
        <v>3.1666666666666665</v>
      </c>
      <c r="O132" s="328"/>
    </row>
    <row r="133" spans="1:15" s="18" customFormat="1">
      <c r="A133" s="582" t="s">
        <v>52</v>
      </c>
      <c r="B133" s="106">
        <v>4</v>
      </c>
      <c r="C133" s="106" t="s">
        <v>12</v>
      </c>
      <c r="D133" s="110" t="s">
        <v>38</v>
      </c>
      <c r="E133" s="106" t="s">
        <v>138</v>
      </c>
      <c r="F133" s="395" t="e">
        <f>'Breakdown -Count'!F562/'Breakdown -Count'!K562</f>
        <v>#DIV/0!</v>
      </c>
      <c r="G133" s="395">
        <v>0.33333333333333331</v>
      </c>
      <c r="H133" s="395">
        <v>0.44444444444444442</v>
      </c>
      <c r="I133" s="395">
        <v>0</v>
      </c>
      <c r="J133" s="395">
        <v>0</v>
      </c>
      <c r="K133" s="108">
        <v>1</v>
      </c>
      <c r="L133" s="108">
        <v>20</v>
      </c>
      <c r="M133" s="109">
        <v>0.05</v>
      </c>
      <c r="N133" s="600">
        <v>3.7777777777777777</v>
      </c>
      <c r="O133" s="328"/>
    </row>
    <row r="134" spans="1:15" s="18" customFormat="1">
      <c r="A134" s="582" t="s">
        <v>50</v>
      </c>
      <c r="B134" s="106">
        <v>4</v>
      </c>
      <c r="C134" s="106" t="s">
        <v>12</v>
      </c>
      <c r="D134" s="110" t="s">
        <v>38</v>
      </c>
      <c r="E134" s="106" t="s">
        <v>138</v>
      </c>
      <c r="F134" s="395" t="e">
        <f>'Breakdown -Count'!F646/'Breakdown -Count'!K646</f>
        <v>#DIV/0!</v>
      </c>
      <c r="G134" s="395">
        <v>0.33333333333333331</v>
      </c>
      <c r="H134" s="395">
        <v>0.66666666666666663</v>
      </c>
      <c r="I134" s="395">
        <v>0</v>
      </c>
      <c r="J134" s="395">
        <v>0</v>
      </c>
      <c r="K134" s="108">
        <v>1</v>
      </c>
      <c r="L134" s="108">
        <v>9</v>
      </c>
      <c r="M134" s="109">
        <v>0.1111111111111111</v>
      </c>
      <c r="N134" s="609">
        <v>3.333333333333333</v>
      </c>
      <c r="O134" s="674"/>
    </row>
    <row r="135" spans="1:15" s="18" customFormat="1">
      <c r="A135" s="582" t="s">
        <v>50</v>
      </c>
      <c r="B135" s="106">
        <v>5</v>
      </c>
      <c r="C135" s="106" t="s">
        <v>12</v>
      </c>
      <c r="D135" s="110" t="s">
        <v>38</v>
      </c>
      <c r="E135" s="106" t="s">
        <v>138</v>
      </c>
      <c r="F135" s="395" t="e">
        <f>'Breakdown -Count'!F660/'Breakdown -Count'!K660</f>
        <v>#DIV/0!</v>
      </c>
      <c r="G135" s="395">
        <v>0</v>
      </c>
      <c r="H135" s="395">
        <v>1</v>
      </c>
      <c r="I135" s="395">
        <v>0</v>
      </c>
      <c r="J135" s="395">
        <v>0</v>
      </c>
      <c r="K135" s="108">
        <v>1</v>
      </c>
      <c r="L135" s="108">
        <v>8</v>
      </c>
      <c r="M135" s="109">
        <v>0.125</v>
      </c>
      <c r="N135" s="609">
        <v>3</v>
      </c>
      <c r="O135" s="674"/>
    </row>
    <row r="136" spans="1:15" s="18" customFormat="1">
      <c r="A136" s="582" t="s">
        <v>25</v>
      </c>
      <c r="B136" s="106">
        <v>1</v>
      </c>
      <c r="C136" s="106" t="s">
        <v>12</v>
      </c>
      <c r="D136" s="110" t="s">
        <v>38</v>
      </c>
      <c r="E136" s="106" t="s">
        <v>138</v>
      </c>
      <c r="F136" s="395" t="e">
        <f>'Breakdown -Count'!F702/'Breakdown -Count'!K702</f>
        <v>#DIV/0!</v>
      </c>
      <c r="G136" s="395">
        <v>0.27777777777777779</v>
      </c>
      <c r="H136" s="395">
        <v>0.55555555555555558</v>
      </c>
      <c r="I136" s="395">
        <v>0</v>
      </c>
      <c r="J136" s="395">
        <v>0</v>
      </c>
      <c r="K136" s="108">
        <v>1</v>
      </c>
      <c r="L136" s="108">
        <v>33</v>
      </c>
      <c r="M136" s="109">
        <v>3.0303030303030304E-2</v>
      </c>
      <c r="N136" s="600">
        <v>3.6111111111111112</v>
      </c>
      <c r="O136" s="675"/>
    </row>
    <row r="137" spans="1:15" s="18" customFormat="1" ht="15.75" thickBot="1">
      <c r="A137" s="584" t="s">
        <v>25</v>
      </c>
      <c r="B137" s="396">
        <v>5</v>
      </c>
      <c r="C137" s="396" t="s">
        <v>12</v>
      </c>
      <c r="D137" s="336" t="s">
        <v>38</v>
      </c>
      <c r="E137" s="396" t="s">
        <v>138</v>
      </c>
      <c r="F137" s="397" t="e">
        <f>'Breakdown -Count'!F758/'Breakdown -Count'!K758</f>
        <v>#DIV/0!</v>
      </c>
      <c r="G137" s="397">
        <v>0.16666666666666666</v>
      </c>
      <c r="H137" s="397">
        <v>0.66666666666666663</v>
      </c>
      <c r="I137" s="397">
        <v>0</v>
      </c>
      <c r="J137" s="397">
        <v>8.3333333333333329E-2</v>
      </c>
      <c r="K137" s="398">
        <v>1</v>
      </c>
      <c r="L137" s="398">
        <v>22</v>
      </c>
      <c r="M137" s="399">
        <v>4.5454545454545456E-2</v>
      </c>
      <c r="N137" s="601">
        <v>3.1666666666666665</v>
      </c>
      <c r="O137" s="675"/>
    </row>
    <row r="138" spans="1:15" s="4" customFormat="1">
      <c r="A138" s="583" t="s">
        <v>53</v>
      </c>
      <c r="B138" s="100">
        <v>5</v>
      </c>
      <c r="C138" s="100" t="s">
        <v>17</v>
      </c>
      <c r="D138" s="593" t="s">
        <v>45</v>
      </c>
      <c r="E138" s="113" t="s">
        <v>245</v>
      </c>
      <c r="F138" s="428" t="e">
        <f>'Breakdown -Count'!F482/'Breakdown -Count'!K482</f>
        <v>#DIV/0!</v>
      </c>
      <c r="G138" s="428">
        <v>4.5454545454545456E-2</v>
      </c>
      <c r="H138" s="428">
        <v>0.5</v>
      </c>
      <c r="I138" s="428">
        <v>9.0909090909090912E-2</v>
      </c>
      <c r="J138" s="428">
        <v>4.5454545454545456E-2</v>
      </c>
      <c r="K138" s="103">
        <v>1</v>
      </c>
      <c r="L138" s="103">
        <v>43</v>
      </c>
      <c r="M138" s="104">
        <v>2.3255813953488372E-2</v>
      </c>
      <c r="N138" s="256">
        <v>3.4999999999999996</v>
      </c>
      <c r="O138" s="675"/>
    </row>
    <row r="139" spans="1:15" s="18" customFormat="1">
      <c r="A139" s="582" t="s">
        <v>52</v>
      </c>
      <c r="B139" s="106">
        <v>3</v>
      </c>
      <c r="C139" s="106" t="s">
        <v>17</v>
      </c>
      <c r="D139" s="111" t="s">
        <v>45</v>
      </c>
      <c r="E139" s="106" t="s">
        <v>245</v>
      </c>
      <c r="F139" s="395" t="e">
        <f>'Breakdown -Count'!F552/'Breakdown -Count'!K552</f>
        <v>#DIV/0!</v>
      </c>
      <c r="G139" s="395">
        <v>0</v>
      </c>
      <c r="H139" s="395">
        <v>0.5</v>
      </c>
      <c r="I139" s="395">
        <v>0.25</v>
      </c>
      <c r="J139" s="395">
        <v>0</v>
      </c>
      <c r="K139" s="108">
        <v>1</v>
      </c>
      <c r="L139" s="108">
        <v>20</v>
      </c>
      <c r="M139" s="109">
        <v>0.05</v>
      </c>
      <c r="N139" s="600">
        <v>3.25</v>
      </c>
      <c r="O139" s="328"/>
    </row>
    <row r="140" spans="1:15" s="18" customFormat="1">
      <c r="A140" s="582" t="s">
        <v>52</v>
      </c>
      <c r="B140" s="106">
        <v>5</v>
      </c>
      <c r="C140" s="106" t="s">
        <v>17</v>
      </c>
      <c r="D140" s="111" t="s">
        <v>45</v>
      </c>
      <c r="E140" s="106" t="s">
        <v>245</v>
      </c>
      <c r="F140" s="395" t="e">
        <f>'Breakdown -Count'!F580/'Breakdown -Count'!K580</f>
        <v>#DIV/0!</v>
      </c>
      <c r="G140" s="395">
        <v>0</v>
      </c>
      <c r="H140" s="395">
        <v>0.5</v>
      </c>
      <c r="I140" s="395">
        <v>0</v>
      </c>
      <c r="J140" s="395">
        <v>0</v>
      </c>
      <c r="K140" s="108">
        <v>1</v>
      </c>
      <c r="L140" s="108">
        <v>9</v>
      </c>
      <c r="M140" s="109">
        <v>0.1111111111111111</v>
      </c>
      <c r="N140" s="600">
        <v>4</v>
      </c>
      <c r="O140" s="328"/>
    </row>
    <row r="141" spans="1:15" s="18" customFormat="1">
      <c r="A141" s="582" t="s">
        <v>50</v>
      </c>
      <c r="B141" s="106">
        <v>2</v>
      </c>
      <c r="C141" s="106" t="s">
        <v>17</v>
      </c>
      <c r="D141" s="111" t="s">
        <v>45</v>
      </c>
      <c r="E141" s="106" t="s">
        <v>245</v>
      </c>
      <c r="F141" s="395" t="e">
        <f>'Breakdown -Count'!F622/'Breakdown -Count'!K622</f>
        <v>#DIV/0!</v>
      </c>
      <c r="G141" s="395">
        <v>0</v>
      </c>
      <c r="H141" s="395">
        <v>0.5</v>
      </c>
      <c r="I141" s="395">
        <v>0</v>
      </c>
      <c r="J141" s="395">
        <v>0.16666666666666666</v>
      </c>
      <c r="K141" s="108">
        <v>0.99999999999999989</v>
      </c>
      <c r="L141" s="108">
        <v>10</v>
      </c>
      <c r="M141" s="109">
        <v>9.9999999999999992E-2</v>
      </c>
      <c r="N141" s="600">
        <v>3.3333333333333335</v>
      </c>
      <c r="O141" s="328"/>
    </row>
    <row r="142" spans="1:15" s="18" customFormat="1">
      <c r="A142" s="582" t="s">
        <v>25</v>
      </c>
      <c r="B142" s="106">
        <v>3</v>
      </c>
      <c r="C142" s="106" t="s">
        <v>17</v>
      </c>
      <c r="D142" s="111" t="s">
        <v>45</v>
      </c>
      <c r="E142" s="106" t="s">
        <v>245</v>
      </c>
      <c r="F142" s="395" t="e">
        <f>'Breakdown -Count'!F734/'Breakdown -Count'!K734</f>
        <v>#DIV/0!</v>
      </c>
      <c r="G142" s="395">
        <v>0</v>
      </c>
      <c r="H142" s="395">
        <v>0.5</v>
      </c>
      <c r="I142" s="395">
        <v>8.3333333333333329E-2</v>
      </c>
      <c r="J142" s="395">
        <v>8.3333333333333329E-2</v>
      </c>
      <c r="K142" s="108">
        <v>1</v>
      </c>
      <c r="L142" s="108">
        <v>26</v>
      </c>
      <c r="M142" s="109">
        <v>3.8461538461538464E-2</v>
      </c>
      <c r="N142" s="600">
        <v>3.4166666666666665</v>
      </c>
      <c r="O142" s="328"/>
    </row>
    <row r="143" spans="1:15" s="18" customFormat="1" ht="15.75" thickBot="1">
      <c r="A143" s="584" t="s">
        <v>25</v>
      </c>
      <c r="B143" s="396">
        <v>7</v>
      </c>
      <c r="C143" s="396" t="s">
        <v>17</v>
      </c>
      <c r="D143" s="570" t="s">
        <v>45</v>
      </c>
      <c r="E143" s="396" t="s">
        <v>245</v>
      </c>
      <c r="F143" s="397" t="e">
        <f>'Breakdown -Count'!F790/'Breakdown -Count'!K790</f>
        <v>#DIV/0!</v>
      </c>
      <c r="G143" s="397">
        <v>0</v>
      </c>
      <c r="H143" s="397">
        <v>0.45454545454545453</v>
      </c>
      <c r="I143" s="397">
        <v>9.0909090909090912E-2</v>
      </c>
      <c r="J143" s="397">
        <v>9.0909090909090912E-2</v>
      </c>
      <c r="K143" s="398">
        <v>1</v>
      </c>
      <c r="L143" s="398">
        <v>26</v>
      </c>
      <c r="M143" s="399">
        <v>3.8461538461538464E-2</v>
      </c>
      <c r="N143" s="601">
        <v>3.4545454545454541</v>
      </c>
      <c r="O143" s="674"/>
    </row>
    <row r="144" spans="1:15" s="18" customFormat="1" ht="30">
      <c r="A144" s="583" t="s">
        <v>50</v>
      </c>
      <c r="B144" s="100">
        <v>4</v>
      </c>
      <c r="C144" s="100" t="s">
        <v>9</v>
      </c>
      <c r="D144" s="593" t="s">
        <v>44</v>
      </c>
      <c r="E144" s="113" t="s">
        <v>137</v>
      </c>
      <c r="F144" s="428" t="e">
        <f>'Breakdown -Count'!F643/'Breakdown -Count'!K643</f>
        <v>#DIV/0!</v>
      </c>
      <c r="G144" s="428">
        <v>0.33333333333333331</v>
      </c>
      <c r="H144" s="428">
        <v>0.66666666666666663</v>
      </c>
      <c r="I144" s="428">
        <v>0</v>
      </c>
      <c r="J144" s="428">
        <v>0</v>
      </c>
      <c r="K144" s="103">
        <v>1</v>
      </c>
      <c r="L144" s="103">
        <v>9</v>
      </c>
      <c r="M144" s="104">
        <v>0.1111111111111111</v>
      </c>
      <c r="N144" s="254">
        <v>3.333333333333333</v>
      </c>
      <c r="O144" s="328"/>
    </row>
    <row r="145" spans="1:18" s="18" customFormat="1" ht="30">
      <c r="A145" s="582" t="s">
        <v>53</v>
      </c>
      <c r="B145" s="106">
        <v>2</v>
      </c>
      <c r="C145" s="106" t="s">
        <v>10</v>
      </c>
      <c r="D145" s="111" t="s">
        <v>37</v>
      </c>
      <c r="E145" s="106" t="s">
        <v>137</v>
      </c>
      <c r="F145" s="395" t="e">
        <f>'Breakdown -Count'!F434/'Breakdown -Count'!K434</f>
        <v>#DIV/0!</v>
      </c>
      <c r="G145" s="395">
        <v>0.33333333333333331</v>
      </c>
      <c r="H145" s="395">
        <v>0.66666666666666663</v>
      </c>
      <c r="I145" s="395">
        <v>0</v>
      </c>
      <c r="J145" s="395">
        <v>0</v>
      </c>
      <c r="K145" s="108">
        <v>1</v>
      </c>
      <c r="L145" s="108">
        <v>10</v>
      </c>
      <c r="M145" s="109">
        <v>0.1</v>
      </c>
      <c r="N145" s="600">
        <v>3.333333333333333</v>
      </c>
      <c r="O145" s="328"/>
    </row>
    <row r="146" spans="1:18" s="18" customFormat="1" ht="30">
      <c r="A146" s="582" t="s">
        <v>50</v>
      </c>
      <c r="B146" s="106">
        <v>4</v>
      </c>
      <c r="C146" s="106" t="s">
        <v>10</v>
      </c>
      <c r="D146" s="111" t="s">
        <v>37</v>
      </c>
      <c r="E146" s="106" t="s">
        <v>137</v>
      </c>
      <c r="F146" s="395" t="e">
        <f>'Breakdown -Count'!F644/'Breakdown -Count'!K644</f>
        <v>#DIV/0!</v>
      </c>
      <c r="G146" s="395">
        <v>0</v>
      </c>
      <c r="H146" s="376">
        <v>1</v>
      </c>
      <c r="I146" s="395">
        <v>0</v>
      </c>
      <c r="J146" s="395">
        <v>0</v>
      </c>
      <c r="K146" s="108">
        <v>1</v>
      </c>
      <c r="L146" s="108">
        <v>9</v>
      </c>
      <c r="M146" s="109">
        <v>0.1111111111111111</v>
      </c>
      <c r="N146" s="609">
        <v>3</v>
      </c>
      <c r="O146" s="674"/>
    </row>
    <row r="147" spans="1:18" s="18" customFormat="1" ht="30.75" thickBot="1">
      <c r="A147" s="584" t="s">
        <v>50</v>
      </c>
      <c r="B147" s="396">
        <v>5</v>
      </c>
      <c r="C147" s="396" t="s">
        <v>10</v>
      </c>
      <c r="D147" s="570" t="s">
        <v>37</v>
      </c>
      <c r="E147" s="396" t="s">
        <v>137</v>
      </c>
      <c r="F147" s="397" t="e">
        <f>'Breakdown -Count'!F658/'Breakdown -Count'!K658</f>
        <v>#DIV/0!</v>
      </c>
      <c r="G147" s="397">
        <v>0</v>
      </c>
      <c r="H147" s="397">
        <v>1</v>
      </c>
      <c r="I147" s="397">
        <v>0</v>
      </c>
      <c r="J147" s="397">
        <v>0</v>
      </c>
      <c r="K147" s="398">
        <v>1</v>
      </c>
      <c r="L147" s="398">
        <v>8</v>
      </c>
      <c r="M147" s="399">
        <v>0.125</v>
      </c>
      <c r="N147" s="611">
        <v>3</v>
      </c>
      <c r="O147" s="674"/>
    </row>
    <row r="150" spans="1:18" s="4" customFormat="1" ht="24.75" customHeight="1" thickBot="1">
      <c r="A150" s="635" t="s">
        <v>190</v>
      </c>
      <c r="B150" s="589"/>
      <c r="C150" s="588"/>
      <c r="D150" s="589"/>
      <c r="F150" s="18"/>
      <c r="L150" s="5"/>
      <c r="M150" s="5"/>
      <c r="N150" s="5"/>
      <c r="O150" s="5"/>
      <c r="P150" s="5"/>
      <c r="Q150" s="5"/>
    </row>
    <row r="151" spans="1:18" s="46" customFormat="1" ht="60.75" thickBot="1">
      <c r="A151" s="150" t="s">
        <v>23</v>
      </c>
      <c r="B151" s="150" t="s">
        <v>24</v>
      </c>
      <c r="C151" s="615" t="s">
        <v>2</v>
      </c>
      <c r="D151" s="616" t="s">
        <v>14</v>
      </c>
      <c r="E151" s="617" t="s">
        <v>133</v>
      </c>
      <c r="F151" s="617" t="s">
        <v>26</v>
      </c>
      <c r="G151" s="617" t="s">
        <v>27</v>
      </c>
      <c r="H151" s="617" t="s">
        <v>28</v>
      </c>
      <c r="I151" s="617" t="s">
        <v>29</v>
      </c>
      <c r="J151" s="617" t="s">
        <v>30</v>
      </c>
      <c r="K151" s="617" t="s">
        <v>3</v>
      </c>
      <c r="L151" s="617" t="s">
        <v>122</v>
      </c>
      <c r="M151" s="617" t="s">
        <v>5</v>
      </c>
      <c r="N151" s="618" t="s">
        <v>21</v>
      </c>
      <c r="O151" s="696"/>
    </row>
    <row r="152" spans="1:18" s="18" customFormat="1">
      <c r="A152" s="591" t="s">
        <v>51</v>
      </c>
      <c r="B152" s="100">
        <v>1</v>
      </c>
      <c r="C152" s="100" t="s">
        <v>13</v>
      </c>
      <c r="D152" s="593" t="s">
        <v>40</v>
      </c>
      <c r="E152" s="100" t="s">
        <v>135</v>
      </c>
      <c r="F152" s="428" t="e">
        <f>'Breakdown -Count'!F805/'Breakdown -Count'!K805</f>
        <v>#DIV/0!</v>
      </c>
      <c r="G152" s="428">
        <v>0.55555555555555558</v>
      </c>
      <c r="H152" s="428">
        <v>0.16666666666666666</v>
      </c>
      <c r="I152" s="428">
        <v>0.1111111111111111</v>
      </c>
      <c r="J152" s="428">
        <v>0</v>
      </c>
      <c r="K152" s="8">
        <v>1</v>
      </c>
      <c r="L152" s="8">
        <v>32</v>
      </c>
      <c r="M152" s="10">
        <v>3.125E-2</v>
      </c>
      <c r="N152" s="254">
        <v>3.7777777777777777</v>
      </c>
      <c r="O152" s="328"/>
      <c r="P152" t="s">
        <v>235</v>
      </c>
      <c r="Q152" t="s">
        <v>237</v>
      </c>
      <c r="R152"/>
    </row>
    <row r="153" spans="1:18" s="18" customFormat="1">
      <c r="A153" s="590" t="s">
        <v>53</v>
      </c>
      <c r="B153" s="106">
        <v>5</v>
      </c>
      <c r="C153" s="106" t="s">
        <v>13</v>
      </c>
      <c r="D153" s="111" t="s">
        <v>40</v>
      </c>
      <c r="E153" s="106" t="s">
        <v>135</v>
      </c>
      <c r="F153" s="395" t="e">
        <f>'Breakdown -Count'!F875/'Breakdown -Count'!K875</f>
        <v>#DIV/0!</v>
      </c>
      <c r="G153" s="395">
        <v>0.63636363636363635</v>
      </c>
      <c r="H153" s="395">
        <v>0.27272727272727271</v>
      </c>
      <c r="I153" s="395">
        <v>0</v>
      </c>
      <c r="J153" s="395">
        <v>4.5454545454545456E-2</v>
      </c>
      <c r="K153" s="108">
        <v>0.99999999999999989</v>
      </c>
      <c r="L153" s="108">
        <v>43</v>
      </c>
      <c r="M153" s="109">
        <v>2.3255813953488368E-2</v>
      </c>
      <c r="N153" s="600">
        <v>3.6363636363636367</v>
      </c>
      <c r="O153" s="328"/>
      <c r="P153" t="s">
        <v>135</v>
      </c>
      <c r="Q153">
        <v>60</v>
      </c>
      <c r="R153" s="673">
        <f t="shared" ref="R153:R158" si="8">Q153/177</f>
        <v>0.33898305084745761</v>
      </c>
    </row>
    <row r="154" spans="1:18" s="18" customFormat="1">
      <c r="A154" s="590" t="s">
        <v>53</v>
      </c>
      <c r="B154" s="106">
        <v>7</v>
      </c>
      <c r="C154" s="106" t="s">
        <v>13</v>
      </c>
      <c r="D154" s="111" t="s">
        <v>40</v>
      </c>
      <c r="E154" s="106" t="s">
        <v>135</v>
      </c>
      <c r="F154" s="395" t="e">
        <f>'Breakdown -Count'!F903/'Breakdown -Count'!K903</f>
        <v>#DIV/0!</v>
      </c>
      <c r="G154" s="395">
        <v>0.66666666666666663</v>
      </c>
      <c r="H154" s="395">
        <v>0.33333333333333331</v>
      </c>
      <c r="I154" s="395">
        <v>0</v>
      </c>
      <c r="J154" s="395">
        <v>0</v>
      </c>
      <c r="K154" s="108">
        <v>1</v>
      </c>
      <c r="L154" s="108">
        <v>3</v>
      </c>
      <c r="M154" s="109">
        <v>0.33333333333333331</v>
      </c>
      <c r="N154" s="600">
        <v>3.6666666666666665</v>
      </c>
      <c r="O154" s="328"/>
      <c r="P154" t="s">
        <v>136</v>
      </c>
      <c r="Q154">
        <v>46</v>
      </c>
      <c r="R154" s="673">
        <f t="shared" si="8"/>
        <v>0.25988700564971751</v>
      </c>
    </row>
    <row r="155" spans="1:18" s="18" customFormat="1">
      <c r="A155" s="590" t="s">
        <v>52</v>
      </c>
      <c r="B155" s="106">
        <v>1</v>
      </c>
      <c r="C155" s="106" t="s">
        <v>13</v>
      </c>
      <c r="D155" s="111" t="s">
        <v>40</v>
      </c>
      <c r="E155" s="106" t="s">
        <v>135</v>
      </c>
      <c r="F155" s="395" t="e">
        <f>'Breakdown -Count'!F917/'Breakdown -Count'!K917</f>
        <v>#DIV/0!</v>
      </c>
      <c r="G155" s="395">
        <v>0.6</v>
      </c>
      <c r="H155" s="395">
        <v>0.2</v>
      </c>
      <c r="I155" s="395">
        <v>0</v>
      </c>
      <c r="J155" s="395">
        <v>0</v>
      </c>
      <c r="K155" s="108">
        <v>1</v>
      </c>
      <c r="L155" s="108">
        <v>10</v>
      </c>
      <c r="M155" s="109">
        <v>0.1</v>
      </c>
      <c r="N155" s="600">
        <v>4</v>
      </c>
      <c r="O155" s="328"/>
      <c r="P155" t="s">
        <v>137</v>
      </c>
      <c r="Q155">
        <v>41</v>
      </c>
      <c r="R155" s="673">
        <f t="shared" si="8"/>
        <v>0.23163841807909605</v>
      </c>
    </row>
    <row r="156" spans="1:18" s="18" customFormat="1">
      <c r="A156" s="590" t="s">
        <v>52</v>
      </c>
      <c r="B156" s="106">
        <v>4</v>
      </c>
      <c r="C156" s="106" t="s">
        <v>13</v>
      </c>
      <c r="D156" s="111" t="s">
        <v>40</v>
      </c>
      <c r="E156" s="106" t="s">
        <v>135</v>
      </c>
      <c r="F156" s="395" t="e">
        <f>'Breakdown -Count'!F959/'Breakdown -Count'!K959</f>
        <v>#DIV/0!</v>
      </c>
      <c r="G156" s="395">
        <v>0.55555555555555558</v>
      </c>
      <c r="H156" s="395">
        <v>0.33333333333333331</v>
      </c>
      <c r="I156" s="395">
        <v>0</v>
      </c>
      <c r="J156" s="395">
        <v>0</v>
      </c>
      <c r="K156" s="108">
        <v>1</v>
      </c>
      <c r="L156" s="108">
        <v>20</v>
      </c>
      <c r="M156" s="109">
        <v>0.05</v>
      </c>
      <c r="N156" s="600">
        <v>3.7777777777777777</v>
      </c>
      <c r="O156" s="328"/>
      <c r="P156" t="s">
        <v>134</v>
      </c>
      <c r="Q156">
        <v>17</v>
      </c>
      <c r="R156" s="673">
        <f t="shared" si="8"/>
        <v>9.6045197740112997E-2</v>
      </c>
    </row>
    <row r="157" spans="1:18" s="18" customFormat="1">
      <c r="A157" s="590" t="s">
        <v>52</v>
      </c>
      <c r="B157" s="106">
        <v>6</v>
      </c>
      <c r="C157" s="106" t="s">
        <v>13</v>
      </c>
      <c r="D157" s="111" t="s">
        <v>40</v>
      </c>
      <c r="E157" s="106" t="s">
        <v>135</v>
      </c>
      <c r="F157" s="395" t="e">
        <f>'Breakdown -Count'!F987/'Breakdown -Count'!K987</f>
        <v>#DIV/0!</v>
      </c>
      <c r="G157" s="395">
        <v>0.53846153846153844</v>
      </c>
      <c r="H157" s="395">
        <v>0.23076923076923078</v>
      </c>
      <c r="I157" s="395">
        <v>0.15384615384615385</v>
      </c>
      <c r="J157" s="395">
        <v>0</v>
      </c>
      <c r="K157" s="108">
        <v>1</v>
      </c>
      <c r="L157" s="108">
        <v>31</v>
      </c>
      <c r="M157" s="109">
        <v>3.2258064516129031E-2</v>
      </c>
      <c r="N157" s="600">
        <v>3.5384615384615383</v>
      </c>
      <c r="O157" s="328"/>
      <c r="P157" t="s">
        <v>138</v>
      </c>
      <c r="Q157">
        <v>11</v>
      </c>
      <c r="R157" s="673">
        <f t="shared" si="8"/>
        <v>6.2146892655367235E-2</v>
      </c>
    </row>
    <row r="158" spans="1:18" s="18" customFormat="1">
      <c r="A158" s="590" t="s">
        <v>50</v>
      </c>
      <c r="B158" s="106">
        <v>1</v>
      </c>
      <c r="C158" s="106" t="s">
        <v>13</v>
      </c>
      <c r="D158" s="111" t="s">
        <v>40</v>
      </c>
      <c r="E158" s="106" t="s">
        <v>135</v>
      </c>
      <c r="F158" s="395" t="e">
        <f>'Breakdown -Count'!F1001/'Breakdown -Count'!K1001</f>
        <v>#DIV/0!</v>
      </c>
      <c r="G158" s="395">
        <v>0.5</v>
      </c>
      <c r="H158" s="395">
        <v>0.16666666666666666</v>
      </c>
      <c r="I158" s="395">
        <v>0</v>
      </c>
      <c r="J158" s="395">
        <v>0</v>
      </c>
      <c r="K158" s="108">
        <v>0.99999999999999989</v>
      </c>
      <c r="L158" s="108">
        <v>22</v>
      </c>
      <c r="M158" s="109">
        <v>4.5454545454545449E-2</v>
      </c>
      <c r="N158" s="600">
        <v>4.166666666666667</v>
      </c>
      <c r="O158" s="328"/>
      <c r="P158" t="s">
        <v>139</v>
      </c>
      <c r="Q158">
        <v>2</v>
      </c>
      <c r="R158" s="673">
        <f t="shared" si="8"/>
        <v>1.1299435028248588E-2</v>
      </c>
    </row>
    <row r="159" spans="1:18" s="18" customFormat="1">
      <c r="A159" s="590" t="s">
        <v>50</v>
      </c>
      <c r="B159" s="106">
        <v>2</v>
      </c>
      <c r="C159" s="106" t="s">
        <v>13</v>
      </c>
      <c r="D159" s="111" t="s">
        <v>40</v>
      </c>
      <c r="E159" s="106" t="s">
        <v>135</v>
      </c>
      <c r="F159" s="395" t="e">
        <f>'Breakdown -Count'!F1015/'Breakdown -Count'!K1015</f>
        <v>#DIV/0!</v>
      </c>
      <c r="G159" s="395">
        <v>0.5</v>
      </c>
      <c r="H159" s="395">
        <v>0.16666666666666666</v>
      </c>
      <c r="I159" s="395">
        <v>0.33333333333333331</v>
      </c>
      <c r="J159" s="395">
        <v>0</v>
      </c>
      <c r="K159" s="108">
        <v>1</v>
      </c>
      <c r="L159" s="108">
        <v>10</v>
      </c>
      <c r="M159" s="109">
        <v>0.1</v>
      </c>
      <c r="N159" s="600">
        <v>3.1666666666666665</v>
      </c>
      <c r="O159" s="328"/>
      <c r="P159" t="s">
        <v>236</v>
      </c>
      <c r="Q159">
        <v>177</v>
      </c>
      <c r="R159">
        <f>Q159/177</f>
        <v>1</v>
      </c>
    </row>
    <row r="160" spans="1:18" s="18" customFormat="1">
      <c r="A160" s="590" t="s">
        <v>50</v>
      </c>
      <c r="B160" s="106">
        <v>3</v>
      </c>
      <c r="C160" s="106" t="s">
        <v>13</v>
      </c>
      <c r="D160" s="111" t="s">
        <v>40</v>
      </c>
      <c r="E160" s="106" t="s">
        <v>135</v>
      </c>
      <c r="F160" s="395" t="e">
        <f>'Breakdown -Count'!F1029/'Breakdown -Count'!K1029</f>
        <v>#DIV/0!</v>
      </c>
      <c r="G160" s="395">
        <v>0.5</v>
      </c>
      <c r="H160" s="395">
        <v>0.125</v>
      </c>
      <c r="I160" s="395">
        <v>0</v>
      </c>
      <c r="J160" s="395">
        <v>0.125</v>
      </c>
      <c r="K160" s="108">
        <v>1</v>
      </c>
      <c r="L160" s="108">
        <v>18</v>
      </c>
      <c r="M160" s="109">
        <v>5.5555555555555552E-2</v>
      </c>
      <c r="N160" s="600">
        <v>3.75</v>
      </c>
      <c r="O160" s="328"/>
    </row>
    <row r="161" spans="1:15" s="18" customFormat="1">
      <c r="A161" s="590" t="s">
        <v>50</v>
      </c>
      <c r="B161" s="106">
        <v>4</v>
      </c>
      <c r="C161" s="106" t="s">
        <v>13</v>
      </c>
      <c r="D161" s="111" t="s">
        <v>40</v>
      </c>
      <c r="E161" s="106" t="s">
        <v>135</v>
      </c>
      <c r="F161" s="395" t="e">
        <f>'Breakdown -Count'!F1043/'Breakdown -Count'!K1043</f>
        <v>#DIV/0!</v>
      </c>
      <c r="G161" s="395">
        <v>0.66666666666666663</v>
      </c>
      <c r="H161" s="395">
        <v>0.33333333333333331</v>
      </c>
      <c r="I161" s="395">
        <v>0</v>
      </c>
      <c r="J161" s="395">
        <v>0</v>
      </c>
      <c r="K161" s="108">
        <v>1</v>
      </c>
      <c r="L161" s="108">
        <v>9</v>
      </c>
      <c r="M161" s="109">
        <v>0.1111111111111111</v>
      </c>
      <c r="N161" s="609">
        <v>3.6666666666666665</v>
      </c>
      <c r="O161" s="328"/>
    </row>
    <row r="162" spans="1:15" s="18" customFormat="1">
      <c r="A162" s="590" t="s">
        <v>50</v>
      </c>
      <c r="B162" s="106">
        <v>7</v>
      </c>
      <c r="C162" s="106" t="s">
        <v>13</v>
      </c>
      <c r="D162" s="111" t="s">
        <v>40</v>
      </c>
      <c r="E162" s="106" t="s">
        <v>135</v>
      </c>
      <c r="F162" s="395" t="e">
        <f>'Breakdown -Count'!F1085/'Breakdown -Count'!K1085</f>
        <v>#DIV/0!</v>
      </c>
      <c r="G162" s="395">
        <v>0.5</v>
      </c>
      <c r="H162" s="395">
        <v>0</v>
      </c>
      <c r="I162" s="395">
        <v>0</v>
      </c>
      <c r="J162" s="395">
        <v>0</v>
      </c>
      <c r="K162" s="108">
        <v>1</v>
      </c>
      <c r="L162" s="108">
        <v>8</v>
      </c>
      <c r="M162" s="109">
        <v>0.125</v>
      </c>
      <c r="N162" s="600">
        <v>4.5</v>
      </c>
      <c r="O162" s="328"/>
    </row>
    <row r="163" spans="1:15" s="18" customFormat="1">
      <c r="A163" s="590" t="s">
        <v>25</v>
      </c>
      <c r="B163" s="106">
        <v>2</v>
      </c>
      <c r="C163" s="106" t="s">
        <v>13</v>
      </c>
      <c r="D163" s="111" t="s">
        <v>40</v>
      </c>
      <c r="E163" s="106" t="s">
        <v>135</v>
      </c>
      <c r="F163" s="395" t="e">
        <f>'Breakdown -Count'!F1113/'Breakdown -Count'!K1113</f>
        <v>#DIV/0!</v>
      </c>
      <c r="G163" s="395">
        <v>0.44444444444444442</v>
      </c>
      <c r="H163" s="395">
        <v>0.1111111111111111</v>
      </c>
      <c r="I163" s="395">
        <v>0.1111111111111111</v>
      </c>
      <c r="J163" s="395">
        <v>0</v>
      </c>
      <c r="K163" s="108">
        <v>1</v>
      </c>
      <c r="L163" s="108">
        <v>16</v>
      </c>
      <c r="M163" s="109">
        <v>6.25E-2</v>
      </c>
      <c r="N163" s="600">
        <v>4</v>
      </c>
      <c r="O163" s="328"/>
    </row>
    <row r="164" spans="1:15" s="18" customFormat="1">
      <c r="A164" s="590" t="s">
        <v>25</v>
      </c>
      <c r="B164" s="106">
        <v>3</v>
      </c>
      <c r="C164" s="106" t="s">
        <v>13</v>
      </c>
      <c r="D164" s="111" t="s">
        <v>40</v>
      </c>
      <c r="E164" s="106" t="s">
        <v>135</v>
      </c>
      <c r="F164" s="395" t="e">
        <f>'Breakdown -Count'!F1127/'Breakdown -Count'!K1127</f>
        <v>#DIV/0!</v>
      </c>
      <c r="G164" s="395">
        <v>0.41666666666666669</v>
      </c>
      <c r="H164" s="395">
        <v>0.33333333333333331</v>
      </c>
      <c r="I164" s="395">
        <v>0</v>
      </c>
      <c r="J164" s="395">
        <v>0</v>
      </c>
      <c r="K164" s="108">
        <v>1</v>
      </c>
      <c r="L164" s="108">
        <v>26</v>
      </c>
      <c r="M164" s="109">
        <v>3.8461538461538464E-2</v>
      </c>
      <c r="N164" s="600">
        <v>3.916666666666667</v>
      </c>
      <c r="O164" s="328"/>
    </row>
    <row r="165" spans="1:15" s="18" customFormat="1">
      <c r="A165" s="590" t="s">
        <v>25</v>
      </c>
      <c r="B165" s="106">
        <v>4</v>
      </c>
      <c r="C165" s="106" t="s">
        <v>13</v>
      </c>
      <c r="D165" s="111" t="s">
        <v>40</v>
      </c>
      <c r="E165" s="106" t="s">
        <v>135</v>
      </c>
      <c r="F165" s="395" t="e">
        <f>'Breakdown -Count'!F1141/'Breakdown -Count'!K1141</f>
        <v>#DIV/0!</v>
      </c>
      <c r="G165" s="395">
        <v>0.55555555555555558</v>
      </c>
      <c r="H165" s="395">
        <v>0.22222222222222221</v>
      </c>
      <c r="I165" s="395">
        <v>0.22222222222222221</v>
      </c>
      <c r="J165" s="395">
        <v>0</v>
      </c>
      <c r="K165" s="108">
        <v>1</v>
      </c>
      <c r="L165" s="108">
        <v>18</v>
      </c>
      <c r="M165" s="109">
        <v>5.5555555555555552E-2</v>
      </c>
      <c r="N165" s="600">
        <v>3.333333333333333</v>
      </c>
      <c r="O165" s="328"/>
    </row>
    <row r="166" spans="1:15" s="18" customFormat="1">
      <c r="A166" s="590" t="s">
        <v>25</v>
      </c>
      <c r="B166" s="106">
        <v>6</v>
      </c>
      <c r="C166" s="106" t="s">
        <v>13</v>
      </c>
      <c r="D166" s="111" t="s">
        <v>40</v>
      </c>
      <c r="E166" s="106" t="s">
        <v>135</v>
      </c>
      <c r="F166" s="395" t="e">
        <f>'Breakdown -Count'!F1169/'Breakdown -Count'!K1169</f>
        <v>#DIV/0!</v>
      </c>
      <c r="G166" s="395">
        <v>0.53333333333333333</v>
      </c>
      <c r="H166" s="395">
        <v>0.16666666666666666</v>
      </c>
      <c r="I166" s="395">
        <v>0.1</v>
      </c>
      <c r="J166" s="395">
        <v>0</v>
      </c>
      <c r="K166" s="108">
        <v>1</v>
      </c>
      <c r="L166" s="108">
        <v>44</v>
      </c>
      <c r="M166" s="109">
        <v>2.2727272727272728E-2</v>
      </c>
      <c r="N166" s="600">
        <v>3.8333333333333335</v>
      </c>
      <c r="O166" s="328"/>
    </row>
    <row r="167" spans="1:15" s="18" customFormat="1">
      <c r="A167" s="590" t="s">
        <v>25</v>
      </c>
      <c r="B167" s="106">
        <v>7</v>
      </c>
      <c r="C167" s="106" t="s">
        <v>13</v>
      </c>
      <c r="D167" s="111" t="s">
        <v>40</v>
      </c>
      <c r="E167" s="106" t="s">
        <v>135</v>
      </c>
      <c r="F167" s="395" t="e">
        <f>'Breakdown -Count'!F1183/'Breakdown -Count'!K1183</f>
        <v>#DIV/0!</v>
      </c>
      <c r="G167" s="395">
        <v>0.45454545454545453</v>
      </c>
      <c r="H167" s="395">
        <v>0.36363636363636365</v>
      </c>
      <c r="I167" s="395">
        <v>0</v>
      </c>
      <c r="J167" s="395">
        <v>9.0909090909090912E-2</v>
      </c>
      <c r="K167" s="108">
        <v>1</v>
      </c>
      <c r="L167" s="108">
        <v>26</v>
      </c>
      <c r="M167" s="109">
        <v>3.8461538461538464E-2</v>
      </c>
      <c r="N167" s="600">
        <v>3.4545454545454541</v>
      </c>
      <c r="O167" s="328"/>
    </row>
    <row r="168" spans="1:15" s="18" customFormat="1">
      <c r="A168" s="590" t="s">
        <v>50</v>
      </c>
      <c r="B168" s="106">
        <v>4</v>
      </c>
      <c r="C168" s="106" t="s">
        <v>18</v>
      </c>
      <c r="D168" s="110" t="s">
        <v>46</v>
      </c>
      <c r="E168" s="106" t="s">
        <v>135</v>
      </c>
      <c r="F168" s="395" t="e">
        <f>'Breakdown -Count'!F1047/'Breakdown -Count'!K1047</f>
        <v>#DIV/0!</v>
      </c>
      <c r="G168" s="395">
        <v>1</v>
      </c>
      <c r="H168" s="395">
        <v>0</v>
      </c>
      <c r="I168" s="395">
        <v>0</v>
      </c>
      <c r="J168" s="395">
        <v>0</v>
      </c>
      <c r="K168" s="108">
        <v>1</v>
      </c>
      <c r="L168" s="108">
        <v>9</v>
      </c>
      <c r="M168" s="109">
        <v>0.1111111111111111</v>
      </c>
      <c r="N168" s="600">
        <v>4</v>
      </c>
      <c r="O168" s="328"/>
    </row>
    <row r="169" spans="1:15" s="18" customFormat="1">
      <c r="A169" s="590" t="s">
        <v>51</v>
      </c>
      <c r="B169" s="106">
        <v>1</v>
      </c>
      <c r="C169" s="106" t="s">
        <v>1</v>
      </c>
      <c r="D169" s="594" t="s">
        <v>34</v>
      </c>
      <c r="E169" s="106" t="s">
        <v>135</v>
      </c>
      <c r="F169" s="395" t="e">
        <f>'Breakdown -Count'!F797/'Breakdown -Count'!K797</f>
        <v>#DIV/0!</v>
      </c>
      <c r="G169" s="395">
        <v>0.61111111111111116</v>
      </c>
      <c r="H169" s="395">
        <v>0.27777777777777779</v>
      </c>
      <c r="I169" s="395">
        <v>0</v>
      </c>
      <c r="J169" s="395">
        <v>0</v>
      </c>
      <c r="K169" s="11">
        <v>1</v>
      </c>
      <c r="L169" s="11">
        <v>32</v>
      </c>
      <c r="M169" s="13">
        <v>3.125E-2</v>
      </c>
      <c r="N169" s="609">
        <v>3.8333333333333335</v>
      </c>
      <c r="O169" s="328"/>
    </row>
    <row r="170" spans="1:15" s="18" customFormat="1">
      <c r="A170" s="590" t="s">
        <v>53</v>
      </c>
      <c r="B170" s="106">
        <v>1</v>
      </c>
      <c r="C170" s="106" t="s">
        <v>1</v>
      </c>
      <c r="D170" s="594" t="s">
        <v>34</v>
      </c>
      <c r="E170" s="106" t="s">
        <v>135</v>
      </c>
      <c r="F170" s="395" t="e">
        <f>'Breakdown -Count'!F811/'Breakdown -Count'!K811</f>
        <v>#DIV/0!</v>
      </c>
      <c r="G170" s="395">
        <v>0.625</v>
      </c>
      <c r="H170" s="395">
        <v>0.125</v>
      </c>
      <c r="I170" s="395">
        <v>0.125</v>
      </c>
      <c r="J170" s="395">
        <v>0</v>
      </c>
      <c r="K170" s="108">
        <v>1</v>
      </c>
      <c r="L170" s="108">
        <v>22</v>
      </c>
      <c r="M170" s="109">
        <v>4.5454545454545456E-2</v>
      </c>
      <c r="N170" s="600">
        <v>3.75</v>
      </c>
      <c r="O170" s="328"/>
    </row>
    <row r="171" spans="1:15" s="18" customFormat="1">
      <c r="A171" s="590" t="s">
        <v>53</v>
      </c>
      <c r="B171" s="106">
        <v>3</v>
      </c>
      <c r="C171" s="106" t="s">
        <v>1</v>
      </c>
      <c r="D171" s="594" t="s">
        <v>34</v>
      </c>
      <c r="E171" s="106" t="s">
        <v>135</v>
      </c>
      <c r="F171" s="395" t="e">
        <f>'Breakdown -Count'!F839/'Breakdown -Count'!K839</f>
        <v>#DIV/0!</v>
      </c>
      <c r="G171" s="395">
        <v>1</v>
      </c>
      <c r="H171" s="395">
        <v>0</v>
      </c>
      <c r="I171" s="395">
        <v>0</v>
      </c>
      <c r="J171" s="395">
        <v>0</v>
      </c>
      <c r="K171" s="108">
        <v>1</v>
      </c>
      <c r="L171" s="108">
        <v>12</v>
      </c>
      <c r="M171" s="109">
        <v>8.3333333333333329E-2</v>
      </c>
      <c r="N171" s="600">
        <v>4</v>
      </c>
      <c r="O171" s="328"/>
    </row>
    <row r="172" spans="1:15" s="18" customFormat="1">
      <c r="A172" s="590" t="s">
        <v>53</v>
      </c>
      <c r="B172" s="106">
        <v>5</v>
      </c>
      <c r="C172" s="106" t="s">
        <v>1</v>
      </c>
      <c r="D172" s="594" t="s">
        <v>34</v>
      </c>
      <c r="E172" s="106" t="s">
        <v>135</v>
      </c>
      <c r="F172" s="395" t="e">
        <f>'Breakdown -Count'!F867/'Breakdown -Count'!K867</f>
        <v>#DIV/0!</v>
      </c>
      <c r="G172" s="395">
        <v>0.59090909090909094</v>
      </c>
      <c r="H172" s="395">
        <v>0.22727272727272727</v>
      </c>
      <c r="I172" s="395">
        <v>4.5454545454545456E-2</v>
      </c>
      <c r="J172" s="395">
        <v>4.5454545454545456E-2</v>
      </c>
      <c r="K172" s="108">
        <v>1</v>
      </c>
      <c r="L172" s="108">
        <v>43</v>
      </c>
      <c r="M172" s="109">
        <v>2.3255813953488372E-2</v>
      </c>
      <c r="N172" s="600">
        <v>3.6363636363636362</v>
      </c>
      <c r="O172" s="328"/>
    </row>
    <row r="173" spans="1:15" s="18" customFormat="1">
      <c r="A173" s="590" t="s">
        <v>53</v>
      </c>
      <c r="B173" s="106">
        <v>7</v>
      </c>
      <c r="C173" s="106" t="s">
        <v>1</v>
      </c>
      <c r="D173" s="594" t="s">
        <v>34</v>
      </c>
      <c r="E173" s="106" t="s">
        <v>135</v>
      </c>
      <c r="F173" s="395" t="e">
        <f>'Breakdown -Count'!F895/'Breakdown -Count'!K895</f>
        <v>#DIV/0!</v>
      </c>
      <c r="G173" s="395">
        <v>0.66666666666666663</v>
      </c>
      <c r="H173" s="395">
        <v>0.33333333333333331</v>
      </c>
      <c r="I173" s="395">
        <v>0</v>
      </c>
      <c r="J173" s="395">
        <v>0</v>
      </c>
      <c r="K173" s="108">
        <v>1</v>
      </c>
      <c r="L173" s="108">
        <v>3</v>
      </c>
      <c r="M173" s="109">
        <v>0.33333333333333331</v>
      </c>
      <c r="N173" s="600">
        <v>3.6666666666666665</v>
      </c>
      <c r="O173" s="328"/>
    </row>
    <row r="174" spans="1:15" s="18" customFormat="1">
      <c r="A174" s="590" t="s">
        <v>52</v>
      </c>
      <c r="B174" s="106">
        <v>2</v>
      </c>
      <c r="C174" s="106" t="s">
        <v>1</v>
      </c>
      <c r="D174" s="594" t="s">
        <v>34</v>
      </c>
      <c r="E174" s="106" t="s">
        <v>135</v>
      </c>
      <c r="F174" s="395" t="e">
        <f>'Breakdown -Count'!F923/'Breakdown -Count'!K923</f>
        <v>#DIV/0!</v>
      </c>
      <c r="G174" s="395">
        <v>0.58333333333333337</v>
      </c>
      <c r="H174" s="395">
        <v>0.16666666666666666</v>
      </c>
      <c r="I174" s="395">
        <v>0</v>
      </c>
      <c r="J174" s="395">
        <v>8.3333333333333329E-2</v>
      </c>
      <c r="K174" s="108">
        <v>1</v>
      </c>
      <c r="L174" s="108">
        <v>19</v>
      </c>
      <c r="M174" s="109">
        <v>5.2631578947368418E-2</v>
      </c>
      <c r="N174" s="600">
        <v>3.7500000000000004</v>
      </c>
      <c r="O174" s="328"/>
    </row>
    <row r="175" spans="1:15" s="18" customFormat="1">
      <c r="A175" s="590" t="s">
        <v>52</v>
      </c>
      <c r="B175" s="106">
        <v>6</v>
      </c>
      <c r="C175" s="106" t="s">
        <v>1</v>
      </c>
      <c r="D175" s="594" t="s">
        <v>34</v>
      </c>
      <c r="E175" s="106" t="s">
        <v>135</v>
      </c>
      <c r="F175" s="395" t="e">
        <f>'Breakdown -Count'!F979/'Breakdown -Count'!K979</f>
        <v>#DIV/0!</v>
      </c>
      <c r="G175" s="395">
        <v>0.61538461538461542</v>
      </c>
      <c r="H175" s="395">
        <v>0.15384615384615385</v>
      </c>
      <c r="I175" s="395">
        <v>7.6923076923076927E-2</v>
      </c>
      <c r="J175" s="395">
        <v>7.6923076923076927E-2</v>
      </c>
      <c r="K175" s="108">
        <v>1</v>
      </c>
      <c r="L175" s="108">
        <v>31</v>
      </c>
      <c r="M175" s="109">
        <v>3.2258064516129031E-2</v>
      </c>
      <c r="N175" s="600">
        <v>3.5384615384615388</v>
      </c>
      <c r="O175" s="328"/>
    </row>
    <row r="176" spans="1:15" s="18" customFormat="1">
      <c r="A176" s="590" t="s">
        <v>50</v>
      </c>
      <c r="B176" s="106">
        <v>1</v>
      </c>
      <c r="C176" s="106" t="s">
        <v>1</v>
      </c>
      <c r="D176" s="594" t="s">
        <v>34</v>
      </c>
      <c r="E176" s="106" t="s">
        <v>135</v>
      </c>
      <c r="F176" s="395" t="e">
        <f>'Breakdown -Count'!F993/'Breakdown -Count'!K993</f>
        <v>#DIV/0!</v>
      </c>
      <c r="G176" s="395">
        <v>0.75</v>
      </c>
      <c r="H176" s="395">
        <v>8.3333333333333329E-2</v>
      </c>
      <c r="I176" s="395">
        <v>0</v>
      </c>
      <c r="J176" s="395">
        <v>0</v>
      </c>
      <c r="K176" s="108">
        <v>1</v>
      </c>
      <c r="L176" s="108">
        <v>22</v>
      </c>
      <c r="M176" s="109">
        <v>4.5454545454545456E-2</v>
      </c>
      <c r="N176" s="600">
        <v>4.083333333333333</v>
      </c>
      <c r="O176" s="328"/>
    </row>
    <row r="177" spans="1:15" s="18" customFormat="1">
      <c r="A177" s="590" t="s">
        <v>50</v>
      </c>
      <c r="B177" s="106">
        <v>2</v>
      </c>
      <c r="C177" s="106" t="s">
        <v>1</v>
      </c>
      <c r="D177" s="594" t="s">
        <v>34</v>
      </c>
      <c r="E177" s="106" t="s">
        <v>135</v>
      </c>
      <c r="F177" s="395" t="e">
        <f>'Breakdown -Count'!F1007/'Breakdown -Count'!K1007</f>
        <v>#DIV/0!</v>
      </c>
      <c r="G177" s="395">
        <v>0.5</v>
      </c>
      <c r="H177" s="395">
        <v>0.33333333333333331</v>
      </c>
      <c r="I177" s="395">
        <v>0.16666666666666666</v>
      </c>
      <c r="J177" s="395">
        <v>0</v>
      </c>
      <c r="K177" s="108">
        <v>0.99999999999999989</v>
      </c>
      <c r="L177" s="108">
        <v>10</v>
      </c>
      <c r="M177" s="109">
        <v>9.9999999999999992E-2</v>
      </c>
      <c r="N177" s="600">
        <v>3.3333333333333339</v>
      </c>
      <c r="O177" s="328"/>
    </row>
    <row r="178" spans="1:15" s="18" customFormat="1">
      <c r="A178" s="590" t="s">
        <v>50</v>
      </c>
      <c r="B178" s="106">
        <v>3</v>
      </c>
      <c r="C178" s="106" t="s">
        <v>1</v>
      </c>
      <c r="D178" s="594" t="s">
        <v>34</v>
      </c>
      <c r="E178" s="106" t="s">
        <v>135</v>
      </c>
      <c r="F178" s="395" t="e">
        <f>'Breakdown -Count'!F1021/'Breakdown -Count'!K1021</f>
        <v>#DIV/0!</v>
      </c>
      <c r="G178" s="395">
        <v>0.66666666666666663</v>
      </c>
      <c r="H178" s="395">
        <v>0.1111111111111111</v>
      </c>
      <c r="I178" s="395">
        <v>0</v>
      </c>
      <c r="J178" s="395">
        <v>0</v>
      </c>
      <c r="K178" s="108">
        <v>1</v>
      </c>
      <c r="L178" s="108">
        <v>18</v>
      </c>
      <c r="M178" s="109">
        <v>5.5555555555555552E-2</v>
      </c>
      <c r="N178" s="600">
        <v>4.1111111111111107</v>
      </c>
      <c r="O178" s="328"/>
    </row>
    <row r="179" spans="1:15" s="18" customFormat="1">
      <c r="A179" s="590" t="s">
        <v>50</v>
      </c>
      <c r="B179" s="106">
        <v>7</v>
      </c>
      <c r="C179" s="106" t="s">
        <v>1</v>
      </c>
      <c r="D179" s="594" t="s">
        <v>34</v>
      </c>
      <c r="E179" s="106" t="s">
        <v>135</v>
      </c>
      <c r="F179" s="395" t="e">
        <f>'Breakdown -Count'!F1077/'Breakdown -Count'!K1077</f>
        <v>#DIV/0!</v>
      </c>
      <c r="G179" s="395">
        <v>1</v>
      </c>
      <c r="H179" s="395">
        <v>0</v>
      </c>
      <c r="I179" s="395">
        <v>0</v>
      </c>
      <c r="J179" s="395">
        <v>0</v>
      </c>
      <c r="K179" s="108">
        <v>1</v>
      </c>
      <c r="L179" s="108">
        <v>8</v>
      </c>
      <c r="M179" s="109">
        <v>0.125</v>
      </c>
      <c r="N179" s="600">
        <v>4</v>
      </c>
      <c r="O179" s="328"/>
    </row>
    <row r="180" spans="1:15" s="18" customFormat="1">
      <c r="A180" s="590" t="s">
        <v>25</v>
      </c>
      <c r="B180" s="106">
        <v>2</v>
      </c>
      <c r="C180" s="106" t="s">
        <v>1</v>
      </c>
      <c r="D180" s="594" t="s">
        <v>34</v>
      </c>
      <c r="E180" s="106" t="s">
        <v>135</v>
      </c>
      <c r="F180" s="395" t="e">
        <f>'Breakdown -Count'!F1105/'Breakdown -Count'!K1105</f>
        <v>#DIV/0!</v>
      </c>
      <c r="G180" s="395">
        <v>0.6</v>
      </c>
      <c r="H180" s="395">
        <v>0.3</v>
      </c>
      <c r="I180" s="395">
        <v>0</v>
      </c>
      <c r="J180" s="395">
        <v>0</v>
      </c>
      <c r="K180" s="108">
        <v>1</v>
      </c>
      <c r="L180" s="108">
        <v>16</v>
      </c>
      <c r="M180" s="109">
        <v>6.25E-2</v>
      </c>
      <c r="N180" s="600">
        <v>3.8</v>
      </c>
      <c r="O180" s="328"/>
    </row>
    <row r="181" spans="1:15" s="18" customFormat="1">
      <c r="A181" s="590" t="s">
        <v>25</v>
      </c>
      <c r="B181" s="106">
        <v>3</v>
      </c>
      <c r="C181" s="106" t="s">
        <v>1</v>
      </c>
      <c r="D181" s="594" t="s">
        <v>34</v>
      </c>
      <c r="E181" s="106" t="s">
        <v>135</v>
      </c>
      <c r="F181" s="395" t="e">
        <f>'Breakdown -Count'!F1119/'Breakdown -Count'!K1119</f>
        <v>#DIV/0!</v>
      </c>
      <c r="G181" s="395">
        <v>0.41666666666666669</v>
      </c>
      <c r="H181" s="395">
        <v>0.33333333333333331</v>
      </c>
      <c r="I181" s="395">
        <v>0</v>
      </c>
      <c r="J181" s="395">
        <v>0</v>
      </c>
      <c r="K181" s="108">
        <v>1</v>
      </c>
      <c r="L181" s="108">
        <v>26</v>
      </c>
      <c r="M181" s="109">
        <v>3.8461538461538464E-2</v>
      </c>
      <c r="N181" s="600">
        <v>3.916666666666667</v>
      </c>
      <c r="O181" s="328"/>
    </row>
    <row r="182" spans="1:15" s="18" customFormat="1">
      <c r="A182" s="590" t="s">
        <v>25</v>
      </c>
      <c r="B182" s="106">
        <v>5</v>
      </c>
      <c r="C182" s="106" t="s">
        <v>1</v>
      </c>
      <c r="D182" s="594" t="s">
        <v>34</v>
      </c>
      <c r="E182" s="106" t="s">
        <v>135</v>
      </c>
      <c r="F182" s="395" t="e">
        <f>'Breakdown -Count'!F1147/'Breakdown -Count'!K1147</f>
        <v>#DIV/0!</v>
      </c>
      <c r="G182" s="395">
        <v>0.5</v>
      </c>
      <c r="H182" s="395">
        <v>0.33333333333333331</v>
      </c>
      <c r="I182" s="395">
        <v>8.3333333333333329E-2</v>
      </c>
      <c r="J182" s="395">
        <v>0</v>
      </c>
      <c r="K182" s="108">
        <v>1</v>
      </c>
      <c r="L182" s="108">
        <v>22</v>
      </c>
      <c r="M182" s="109">
        <v>4.5454545454545456E-2</v>
      </c>
      <c r="N182" s="600">
        <v>3.583333333333333</v>
      </c>
      <c r="O182" s="328"/>
    </row>
    <row r="183" spans="1:15" s="18" customFormat="1">
      <c r="A183" s="590" t="s">
        <v>25</v>
      </c>
      <c r="B183" s="106">
        <v>6</v>
      </c>
      <c r="C183" s="106" t="s">
        <v>1</v>
      </c>
      <c r="D183" s="594" t="s">
        <v>34</v>
      </c>
      <c r="E183" s="106" t="s">
        <v>135</v>
      </c>
      <c r="F183" s="395" t="e">
        <f>'Breakdown -Count'!F1161/'Breakdown -Count'!K1161</f>
        <v>#DIV/0!</v>
      </c>
      <c r="G183" s="395">
        <v>0.58620689655172409</v>
      </c>
      <c r="H183" s="395">
        <v>0.27586206896551724</v>
      </c>
      <c r="I183" s="395">
        <v>3.4482758620689655E-2</v>
      </c>
      <c r="J183" s="395">
        <v>0</v>
      </c>
      <c r="K183" s="108">
        <v>0.99999999999999989</v>
      </c>
      <c r="L183" s="108">
        <v>44</v>
      </c>
      <c r="M183" s="109">
        <v>2.2727272727272724E-2</v>
      </c>
      <c r="N183" s="600">
        <v>3.7586206896551726</v>
      </c>
      <c r="O183" s="328"/>
    </row>
    <row r="184" spans="1:15" s="18" customFormat="1">
      <c r="A184" s="590" t="s">
        <v>25</v>
      </c>
      <c r="B184" s="106">
        <v>7</v>
      </c>
      <c r="C184" s="106" t="s">
        <v>1</v>
      </c>
      <c r="D184" s="594" t="s">
        <v>34</v>
      </c>
      <c r="E184" s="106" t="s">
        <v>135</v>
      </c>
      <c r="F184" s="395" t="e">
        <f>'Breakdown -Count'!F1175/'Breakdown -Count'!K1175</f>
        <v>#DIV/0!</v>
      </c>
      <c r="G184" s="395">
        <v>0.54545454545454541</v>
      </c>
      <c r="H184" s="395">
        <v>0.36363636363636365</v>
      </c>
      <c r="I184" s="395">
        <v>0</v>
      </c>
      <c r="J184" s="395">
        <v>0</v>
      </c>
      <c r="K184" s="108">
        <v>1</v>
      </c>
      <c r="L184" s="108">
        <v>26</v>
      </c>
      <c r="M184" s="109">
        <v>3.8461538461538464E-2</v>
      </c>
      <c r="N184" s="600">
        <v>3.7272727272727271</v>
      </c>
      <c r="O184" s="328"/>
    </row>
    <row r="185" spans="1:15" s="18" customFormat="1">
      <c r="A185" s="590" t="s">
        <v>51</v>
      </c>
      <c r="B185" s="106">
        <v>1</v>
      </c>
      <c r="C185" s="106" t="s">
        <v>8</v>
      </c>
      <c r="D185" s="111" t="s">
        <v>87</v>
      </c>
      <c r="E185" s="106" t="s">
        <v>135</v>
      </c>
      <c r="F185" s="395" t="e">
        <f>'Breakdown -Count'!F800/'Breakdown -Count'!K800</f>
        <v>#DIV/0!</v>
      </c>
      <c r="G185" s="395">
        <v>0.41176470588235292</v>
      </c>
      <c r="H185" s="395">
        <v>0.29411764705882354</v>
      </c>
      <c r="I185" s="395">
        <v>0.17647058823529413</v>
      </c>
      <c r="J185" s="395">
        <v>0</v>
      </c>
      <c r="K185" s="11">
        <v>1</v>
      </c>
      <c r="L185" s="11">
        <v>32</v>
      </c>
      <c r="M185" s="13">
        <v>3.125E-2</v>
      </c>
      <c r="N185" s="609">
        <v>3.4705882352941178</v>
      </c>
      <c r="O185" s="328"/>
    </row>
    <row r="186" spans="1:15" s="18" customFormat="1">
      <c r="A186" s="590" t="s">
        <v>53</v>
      </c>
      <c r="B186" s="106">
        <v>3</v>
      </c>
      <c r="C186" s="106" t="s">
        <v>8</v>
      </c>
      <c r="D186" s="111" t="s">
        <v>36</v>
      </c>
      <c r="E186" s="106" t="s">
        <v>135</v>
      </c>
      <c r="F186" s="395" t="e">
        <f>'Breakdown -Count'!F842/'Breakdown -Count'!K842</f>
        <v>#DIV/0!</v>
      </c>
      <c r="G186" s="395">
        <v>1</v>
      </c>
      <c r="H186" s="395">
        <v>0</v>
      </c>
      <c r="I186" s="395">
        <v>0</v>
      </c>
      <c r="J186" s="395">
        <v>0</v>
      </c>
      <c r="K186" s="108">
        <v>1</v>
      </c>
      <c r="L186" s="108">
        <v>12</v>
      </c>
      <c r="M186" s="109">
        <v>8.3333333333333329E-2</v>
      </c>
      <c r="N186" s="600">
        <v>4</v>
      </c>
      <c r="O186" s="328"/>
    </row>
    <row r="187" spans="1:15" s="18" customFormat="1">
      <c r="A187" s="590" t="s">
        <v>53</v>
      </c>
      <c r="B187" s="106">
        <v>5</v>
      </c>
      <c r="C187" s="106" t="s">
        <v>8</v>
      </c>
      <c r="D187" s="111" t="s">
        <v>36</v>
      </c>
      <c r="E187" s="106" t="s">
        <v>135</v>
      </c>
      <c r="F187" s="395" t="e">
        <f>'Breakdown -Count'!F870/'Breakdown -Count'!K870</f>
        <v>#DIV/0!</v>
      </c>
      <c r="G187" s="395">
        <v>0.57894736842105265</v>
      </c>
      <c r="H187" s="395">
        <v>0.21052631578947367</v>
      </c>
      <c r="I187" s="395">
        <v>5.2631578947368418E-2</v>
      </c>
      <c r="J187" s="395">
        <v>0</v>
      </c>
      <c r="K187" s="108">
        <v>1</v>
      </c>
      <c r="L187" s="108">
        <v>43</v>
      </c>
      <c r="M187" s="109">
        <v>2.3255813953488372E-2</v>
      </c>
      <c r="N187" s="600">
        <v>3.8421052631578951</v>
      </c>
      <c r="O187" s="328"/>
    </row>
    <row r="188" spans="1:15" s="18" customFormat="1">
      <c r="A188" s="590" t="s">
        <v>53</v>
      </c>
      <c r="B188" s="106">
        <v>6</v>
      </c>
      <c r="C188" s="106" t="s">
        <v>8</v>
      </c>
      <c r="D188" s="111" t="s">
        <v>36</v>
      </c>
      <c r="E188" s="106" t="s">
        <v>135</v>
      </c>
      <c r="F188" s="395" t="e">
        <f>'Breakdown -Count'!F884/'Breakdown -Count'!K884</f>
        <v>#DIV/0!</v>
      </c>
      <c r="G188" s="395">
        <v>1</v>
      </c>
      <c r="H188" s="395">
        <v>0</v>
      </c>
      <c r="I188" s="395">
        <v>0</v>
      </c>
      <c r="J188" s="395">
        <v>0</v>
      </c>
      <c r="K188" s="108">
        <v>1</v>
      </c>
      <c r="L188" s="108">
        <v>10</v>
      </c>
      <c r="M188" s="109">
        <v>0.1</v>
      </c>
      <c r="N188" s="600">
        <v>4</v>
      </c>
      <c r="O188" s="328"/>
    </row>
    <row r="189" spans="1:15" s="18" customFormat="1">
      <c r="A189" s="590" t="s">
        <v>52</v>
      </c>
      <c r="B189" s="106">
        <v>1</v>
      </c>
      <c r="C189" s="106" t="s">
        <v>8</v>
      </c>
      <c r="D189" s="111" t="s">
        <v>36</v>
      </c>
      <c r="E189" s="106" t="s">
        <v>135</v>
      </c>
      <c r="F189" s="395" t="e">
        <f>'Breakdown -Count'!F912/'Breakdown -Count'!K912</f>
        <v>#DIV/0!</v>
      </c>
      <c r="G189" s="395">
        <v>0.5</v>
      </c>
      <c r="H189" s="395">
        <v>0.25</v>
      </c>
      <c r="I189" s="395">
        <v>0.25</v>
      </c>
      <c r="J189" s="395">
        <v>0</v>
      </c>
      <c r="K189" s="108">
        <v>1</v>
      </c>
      <c r="L189" s="108">
        <v>10</v>
      </c>
      <c r="M189" s="109">
        <v>0.1</v>
      </c>
      <c r="N189" s="600">
        <v>3.25</v>
      </c>
      <c r="O189" s="328"/>
    </row>
    <row r="190" spans="1:15" s="18" customFormat="1">
      <c r="A190" s="590" t="s">
        <v>52</v>
      </c>
      <c r="B190" s="106">
        <v>2</v>
      </c>
      <c r="C190" s="106" t="s">
        <v>8</v>
      </c>
      <c r="D190" s="111" t="s">
        <v>36</v>
      </c>
      <c r="E190" s="106" t="s">
        <v>135</v>
      </c>
      <c r="F190" s="395" t="e">
        <f>'Breakdown -Count'!F926/'Breakdown -Count'!K926</f>
        <v>#DIV/0!</v>
      </c>
      <c r="G190" s="395">
        <v>0.5</v>
      </c>
      <c r="H190" s="395">
        <v>0.3</v>
      </c>
      <c r="I190" s="395">
        <v>0</v>
      </c>
      <c r="J190" s="395">
        <v>0</v>
      </c>
      <c r="K190" s="108">
        <v>1</v>
      </c>
      <c r="L190" s="108">
        <v>19</v>
      </c>
      <c r="M190" s="109">
        <v>5.2631578947368418E-2</v>
      </c>
      <c r="N190" s="600">
        <v>3.9</v>
      </c>
      <c r="O190" s="328"/>
    </row>
    <row r="191" spans="1:15" s="18" customFormat="1">
      <c r="A191" s="590" t="s">
        <v>52</v>
      </c>
      <c r="B191" s="106">
        <v>6</v>
      </c>
      <c r="C191" s="106" t="s">
        <v>8</v>
      </c>
      <c r="D191" s="111" t="s">
        <v>36</v>
      </c>
      <c r="E191" s="106" t="s">
        <v>135</v>
      </c>
      <c r="F191" s="395" t="e">
        <f>'Breakdown -Count'!F982/'Breakdown -Count'!K982</f>
        <v>#DIV/0!</v>
      </c>
      <c r="G191" s="395">
        <v>0.61538461538461542</v>
      </c>
      <c r="H191" s="395">
        <v>0.23076923076923078</v>
      </c>
      <c r="I191" s="395">
        <v>7.6923076923076927E-2</v>
      </c>
      <c r="J191" s="395">
        <v>0</v>
      </c>
      <c r="K191" s="108">
        <v>1</v>
      </c>
      <c r="L191" s="108">
        <v>31</v>
      </c>
      <c r="M191" s="109">
        <v>3.2258064516129031E-2</v>
      </c>
      <c r="N191" s="600">
        <v>3.6923076923076921</v>
      </c>
      <c r="O191" s="328"/>
    </row>
    <row r="192" spans="1:15" s="18" customFormat="1">
      <c r="A192" s="590" t="s">
        <v>50</v>
      </c>
      <c r="B192" s="106">
        <v>1</v>
      </c>
      <c r="C192" s="106" t="s">
        <v>8</v>
      </c>
      <c r="D192" s="111" t="s">
        <v>36</v>
      </c>
      <c r="E192" s="106" t="s">
        <v>135</v>
      </c>
      <c r="F192" s="395" t="e">
        <f>'Breakdown -Count'!F996/'Breakdown -Count'!K996</f>
        <v>#DIV/0!</v>
      </c>
      <c r="G192" s="395">
        <v>0.5</v>
      </c>
      <c r="H192" s="395">
        <v>0.33333333333333331</v>
      </c>
      <c r="I192" s="395">
        <v>0</v>
      </c>
      <c r="J192" s="395">
        <v>0</v>
      </c>
      <c r="K192" s="108">
        <v>1</v>
      </c>
      <c r="L192" s="108">
        <v>22</v>
      </c>
      <c r="M192" s="109">
        <v>4.5454545454545456E-2</v>
      </c>
      <c r="N192" s="600">
        <v>3.833333333333333</v>
      </c>
      <c r="O192" s="328"/>
    </row>
    <row r="193" spans="1:15" s="18" customFormat="1">
      <c r="A193" s="590" t="s">
        <v>25</v>
      </c>
      <c r="B193" s="106">
        <v>1</v>
      </c>
      <c r="C193" s="106" t="s">
        <v>8</v>
      </c>
      <c r="D193" s="111" t="s">
        <v>36</v>
      </c>
      <c r="E193" s="106" t="s">
        <v>135</v>
      </c>
      <c r="F193" s="395" t="e">
        <f>'Breakdown -Count'!F1094/'Breakdown -Count'!K1094</f>
        <v>#DIV/0!</v>
      </c>
      <c r="G193" s="395">
        <v>0.4</v>
      </c>
      <c r="H193" s="395">
        <v>0.26666666666666666</v>
      </c>
      <c r="I193" s="395">
        <v>0.2</v>
      </c>
      <c r="J193" s="395">
        <v>0</v>
      </c>
      <c r="K193" s="108">
        <v>1</v>
      </c>
      <c r="L193" s="108">
        <v>33</v>
      </c>
      <c r="M193" s="109">
        <v>3.0303030303030304E-2</v>
      </c>
      <c r="N193" s="600">
        <v>3.4666666666666663</v>
      </c>
      <c r="O193" s="674"/>
    </row>
    <row r="194" spans="1:15" s="18" customFormat="1">
      <c r="A194" s="590" t="s">
        <v>25</v>
      </c>
      <c r="B194" s="106">
        <v>2</v>
      </c>
      <c r="C194" s="106" t="s">
        <v>8</v>
      </c>
      <c r="D194" s="111" t="s">
        <v>36</v>
      </c>
      <c r="E194" s="106" t="s">
        <v>135</v>
      </c>
      <c r="F194" s="395" t="e">
        <f>'Breakdown -Count'!F1108/'Breakdown -Count'!K1108</f>
        <v>#DIV/0!</v>
      </c>
      <c r="G194" s="395">
        <v>0.5</v>
      </c>
      <c r="H194" s="395">
        <v>0.1</v>
      </c>
      <c r="I194" s="395">
        <v>0.1</v>
      </c>
      <c r="J194" s="395">
        <v>0</v>
      </c>
      <c r="K194" s="108">
        <v>1</v>
      </c>
      <c r="L194" s="108">
        <v>16</v>
      </c>
      <c r="M194" s="109">
        <v>6.25E-2</v>
      </c>
      <c r="N194" s="600">
        <v>4</v>
      </c>
      <c r="O194" s="328"/>
    </row>
    <row r="195" spans="1:15" s="18" customFormat="1">
      <c r="A195" s="590" t="s">
        <v>25</v>
      </c>
      <c r="B195" s="106">
        <v>6</v>
      </c>
      <c r="C195" s="106" t="s">
        <v>8</v>
      </c>
      <c r="D195" s="111" t="s">
        <v>36</v>
      </c>
      <c r="E195" s="106" t="s">
        <v>135</v>
      </c>
      <c r="F195" s="395" t="e">
        <f>'Breakdown -Count'!F1164/'Breakdown -Count'!K1164</f>
        <v>#DIV/0!</v>
      </c>
      <c r="G195" s="395">
        <v>0.62962962962962965</v>
      </c>
      <c r="H195" s="395">
        <v>0.22222222222222221</v>
      </c>
      <c r="I195" s="395">
        <v>3.7037037037037035E-2</v>
      </c>
      <c r="J195" s="395">
        <v>0</v>
      </c>
      <c r="K195" s="108">
        <v>1</v>
      </c>
      <c r="L195" s="108">
        <v>44</v>
      </c>
      <c r="M195" s="109">
        <v>2.2727272727272728E-2</v>
      </c>
      <c r="N195" s="600">
        <v>3.8148148148148149</v>
      </c>
      <c r="O195" s="328"/>
    </row>
    <row r="196" spans="1:15" s="18" customFormat="1">
      <c r="A196" s="590" t="s">
        <v>51</v>
      </c>
      <c r="B196" s="106">
        <v>1</v>
      </c>
      <c r="C196" s="106" t="s">
        <v>11</v>
      </c>
      <c r="D196" s="110" t="s">
        <v>39</v>
      </c>
      <c r="E196" s="106" t="s">
        <v>135</v>
      </c>
      <c r="F196" s="395" t="e">
        <f>'Breakdown -Count'!F803/'Breakdown -Count'!K803</f>
        <v>#DIV/0!</v>
      </c>
      <c r="G196" s="395">
        <v>0.5</v>
      </c>
      <c r="H196" s="395">
        <v>0.27777777777777779</v>
      </c>
      <c r="I196" s="395">
        <v>0</v>
      </c>
      <c r="J196" s="395">
        <v>0</v>
      </c>
      <c r="K196" s="11">
        <v>1</v>
      </c>
      <c r="L196" s="11">
        <v>32</v>
      </c>
      <c r="M196" s="13">
        <v>3.125E-2</v>
      </c>
      <c r="N196" s="609">
        <v>3.9444444444444446</v>
      </c>
      <c r="O196" s="328"/>
    </row>
    <row r="197" spans="1:15" s="18" customFormat="1">
      <c r="A197" s="590" t="s">
        <v>53</v>
      </c>
      <c r="B197" s="106">
        <v>3</v>
      </c>
      <c r="C197" s="106" t="s">
        <v>11</v>
      </c>
      <c r="D197" s="110" t="s">
        <v>39</v>
      </c>
      <c r="E197" s="106" t="s">
        <v>135</v>
      </c>
      <c r="F197" s="395" t="e">
        <f>'Breakdown -Count'!F845/'Breakdown -Count'!K845</f>
        <v>#DIV/0!</v>
      </c>
      <c r="G197" s="395">
        <v>1</v>
      </c>
      <c r="H197" s="395">
        <v>0</v>
      </c>
      <c r="I197" s="395">
        <v>0</v>
      </c>
      <c r="J197" s="395">
        <v>0</v>
      </c>
      <c r="K197" s="108">
        <v>1</v>
      </c>
      <c r="L197" s="108">
        <v>12</v>
      </c>
      <c r="M197" s="109">
        <v>8.3333333333333329E-2</v>
      </c>
      <c r="N197" s="600">
        <v>4</v>
      </c>
      <c r="O197" s="328"/>
    </row>
    <row r="198" spans="1:15" s="18" customFormat="1">
      <c r="A198" s="590" t="s">
        <v>53</v>
      </c>
      <c r="B198" s="106">
        <v>5</v>
      </c>
      <c r="C198" s="106" t="s">
        <v>11</v>
      </c>
      <c r="D198" s="110" t="s">
        <v>39</v>
      </c>
      <c r="E198" s="106" t="s">
        <v>135</v>
      </c>
      <c r="F198" s="395" t="e">
        <f>'Breakdown -Count'!F873/'Breakdown -Count'!K873</f>
        <v>#DIV/0!</v>
      </c>
      <c r="G198" s="395">
        <v>0.66666666666666663</v>
      </c>
      <c r="H198" s="395">
        <v>0.23809523809523808</v>
      </c>
      <c r="I198" s="395">
        <v>0</v>
      </c>
      <c r="J198" s="395">
        <v>0</v>
      </c>
      <c r="K198" s="108">
        <v>1</v>
      </c>
      <c r="L198" s="108">
        <v>43</v>
      </c>
      <c r="M198" s="109">
        <v>2.3255813953488372E-2</v>
      </c>
      <c r="N198" s="600">
        <v>3.8571428571428568</v>
      </c>
      <c r="O198" s="328"/>
    </row>
    <row r="199" spans="1:15" s="18" customFormat="1">
      <c r="A199" s="590" t="s">
        <v>52</v>
      </c>
      <c r="B199" s="106">
        <v>1</v>
      </c>
      <c r="C199" s="106" t="s">
        <v>11</v>
      </c>
      <c r="D199" s="110" t="s">
        <v>39</v>
      </c>
      <c r="E199" s="106" t="s">
        <v>135</v>
      </c>
      <c r="F199" s="395" t="e">
        <f>'Breakdown -Count'!F915/'Breakdown -Count'!K915</f>
        <v>#DIV/0!</v>
      </c>
      <c r="G199" s="395">
        <v>0.6</v>
      </c>
      <c r="H199" s="395">
        <v>0.2</v>
      </c>
      <c r="I199" s="395">
        <v>0</v>
      </c>
      <c r="J199" s="395">
        <v>0</v>
      </c>
      <c r="K199" s="108">
        <v>1</v>
      </c>
      <c r="L199" s="108">
        <v>10</v>
      </c>
      <c r="M199" s="109">
        <v>0.1</v>
      </c>
      <c r="N199" s="600">
        <v>4</v>
      </c>
      <c r="O199" s="328"/>
    </row>
    <row r="200" spans="1:15" s="18" customFormat="1">
      <c r="A200" s="590" t="s">
        <v>52</v>
      </c>
      <c r="B200" s="106">
        <v>2</v>
      </c>
      <c r="C200" s="106" t="s">
        <v>11</v>
      </c>
      <c r="D200" s="110" t="s">
        <v>39</v>
      </c>
      <c r="E200" s="106" t="s">
        <v>135</v>
      </c>
      <c r="F200" s="395" t="e">
        <f>'Breakdown -Count'!F929/'Breakdown -Count'!K929</f>
        <v>#DIV/0!</v>
      </c>
      <c r="G200" s="395">
        <v>0.41666666666666669</v>
      </c>
      <c r="H200" s="395">
        <v>0.33333333333333331</v>
      </c>
      <c r="I200" s="395">
        <v>0</v>
      </c>
      <c r="J200" s="395">
        <v>0</v>
      </c>
      <c r="K200" s="108">
        <v>1</v>
      </c>
      <c r="L200" s="108">
        <v>19</v>
      </c>
      <c r="M200" s="109">
        <v>5.2631578947368418E-2</v>
      </c>
      <c r="N200" s="600">
        <v>3.916666666666667</v>
      </c>
      <c r="O200" s="328"/>
    </row>
    <row r="201" spans="1:15" s="18" customFormat="1">
      <c r="A201" s="590" t="s">
        <v>52</v>
      </c>
      <c r="B201" s="106">
        <v>4</v>
      </c>
      <c r="C201" s="106" t="s">
        <v>11</v>
      </c>
      <c r="D201" s="110" t="s">
        <v>39</v>
      </c>
      <c r="E201" s="106" t="s">
        <v>135</v>
      </c>
      <c r="F201" s="395" t="e">
        <f>'Breakdown -Count'!F957/'Breakdown -Count'!K957</f>
        <v>#DIV/0!</v>
      </c>
      <c r="G201" s="395">
        <v>0.55555555555555558</v>
      </c>
      <c r="H201" s="395">
        <v>0.22222222222222221</v>
      </c>
      <c r="I201" s="395">
        <v>0</v>
      </c>
      <c r="J201" s="395">
        <v>0</v>
      </c>
      <c r="K201" s="108">
        <v>1</v>
      </c>
      <c r="L201" s="108">
        <v>20</v>
      </c>
      <c r="M201" s="109">
        <v>0.05</v>
      </c>
      <c r="N201" s="600">
        <v>4</v>
      </c>
      <c r="O201" s="328"/>
    </row>
    <row r="202" spans="1:15" s="18" customFormat="1">
      <c r="A202" s="590" t="s">
        <v>52</v>
      </c>
      <c r="B202" s="106">
        <v>6</v>
      </c>
      <c r="C202" s="106" t="s">
        <v>11</v>
      </c>
      <c r="D202" s="110" t="s">
        <v>39</v>
      </c>
      <c r="E202" s="106" t="s">
        <v>135</v>
      </c>
      <c r="F202" s="395" t="e">
        <f>'Breakdown -Count'!F985/'Breakdown -Count'!K985</f>
        <v>#DIV/0!</v>
      </c>
      <c r="G202" s="395">
        <v>0.61538461538461542</v>
      </c>
      <c r="H202" s="395">
        <v>0.15384615384615385</v>
      </c>
      <c r="I202" s="395">
        <v>0</v>
      </c>
      <c r="J202" s="395">
        <v>7.6923076923076927E-2</v>
      </c>
      <c r="K202" s="108">
        <v>1</v>
      </c>
      <c r="L202" s="108">
        <v>31</v>
      </c>
      <c r="M202" s="109">
        <v>3.2258064516129031E-2</v>
      </c>
      <c r="N202" s="600">
        <v>3.7692307692307696</v>
      </c>
      <c r="O202" s="328"/>
    </row>
    <row r="203" spans="1:15" s="18" customFormat="1">
      <c r="A203" s="590" t="s">
        <v>50</v>
      </c>
      <c r="B203" s="106">
        <v>1</v>
      </c>
      <c r="C203" s="106" t="s">
        <v>11</v>
      </c>
      <c r="D203" s="110" t="s">
        <v>39</v>
      </c>
      <c r="E203" s="106" t="s">
        <v>135</v>
      </c>
      <c r="F203" s="395" t="e">
        <f>'Breakdown -Count'!F999/'Breakdown -Count'!K999</f>
        <v>#DIV/0!</v>
      </c>
      <c r="G203" s="395">
        <v>0.66666666666666663</v>
      </c>
      <c r="H203" s="395">
        <v>8.3333333333333329E-2</v>
      </c>
      <c r="I203" s="395">
        <v>0</v>
      </c>
      <c r="J203" s="395">
        <v>0</v>
      </c>
      <c r="K203" s="108">
        <v>1</v>
      </c>
      <c r="L203" s="108">
        <v>22</v>
      </c>
      <c r="M203" s="109">
        <v>4.5454545454545456E-2</v>
      </c>
      <c r="N203" s="600">
        <v>4.1666666666666661</v>
      </c>
      <c r="O203" s="328"/>
    </row>
    <row r="204" spans="1:15" s="18" customFormat="1">
      <c r="A204" s="590" t="s">
        <v>50</v>
      </c>
      <c r="B204" s="106">
        <v>2</v>
      </c>
      <c r="C204" s="106" t="s">
        <v>11</v>
      </c>
      <c r="D204" s="110" t="s">
        <v>39</v>
      </c>
      <c r="E204" s="106" t="s">
        <v>135</v>
      </c>
      <c r="F204" s="395" t="e">
        <f>'Breakdown -Count'!F1013/'Breakdown -Count'!K1013</f>
        <v>#DIV/0!</v>
      </c>
      <c r="G204" s="395">
        <v>0.5</v>
      </c>
      <c r="H204" s="395">
        <v>0.16666666666666666</v>
      </c>
      <c r="I204" s="395">
        <v>0.16666666666666666</v>
      </c>
      <c r="J204" s="395">
        <v>0</v>
      </c>
      <c r="K204" s="108">
        <v>0.99999999999999989</v>
      </c>
      <c r="L204" s="108">
        <v>10</v>
      </c>
      <c r="M204" s="109">
        <v>9.9999999999999992E-2</v>
      </c>
      <c r="N204" s="600">
        <v>3.666666666666667</v>
      </c>
      <c r="O204" s="328"/>
    </row>
    <row r="205" spans="1:15" s="18" customFormat="1">
      <c r="A205" s="590" t="s">
        <v>50</v>
      </c>
      <c r="B205" s="106">
        <v>3</v>
      </c>
      <c r="C205" s="106" t="s">
        <v>11</v>
      </c>
      <c r="D205" s="110" t="s">
        <v>39</v>
      </c>
      <c r="E205" s="106" t="s">
        <v>135</v>
      </c>
      <c r="F205" s="395" t="e">
        <f>'Breakdown -Count'!F1027/'Breakdown -Count'!K1027</f>
        <v>#DIV/0!</v>
      </c>
      <c r="G205" s="395">
        <v>0.66666666666666663</v>
      </c>
      <c r="H205" s="395">
        <v>0.1111111111111111</v>
      </c>
      <c r="I205" s="395">
        <v>0</v>
      </c>
      <c r="J205" s="395">
        <v>0</v>
      </c>
      <c r="K205" s="108">
        <v>1</v>
      </c>
      <c r="L205" s="108">
        <v>18</v>
      </c>
      <c r="M205" s="109">
        <v>5.5555555555555552E-2</v>
      </c>
      <c r="N205" s="600">
        <v>4.1111111111111107</v>
      </c>
      <c r="O205" s="328"/>
    </row>
    <row r="206" spans="1:15" s="18" customFormat="1">
      <c r="A206" s="590" t="s">
        <v>50</v>
      </c>
      <c r="B206" s="106">
        <v>6</v>
      </c>
      <c r="C206" s="106" t="s">
        <v>11</v>
      </c>
      <c r="D206" s="110" t="s">
        <v>39</v>
      </c>
      <c r="E206" s="106" t="s">
        <v>135</v>
      </c>
      <c r="F206" s="395" t="e">
        <f>'Breakdown -Count'!F1069/'Breakdown -Count'!K1069</f>
        <v>#DIV/0!</v>
      </c>
      <c r="G206" s="395">
        <v>0.5</v>
      </c>
      <c r="H206" s="395">
        <v>0</v>
      </c>
      <c r="I206" s="395">
        <v>0.25</v>
      </c>
      <c r="J206" s="395">
        <v>0</v>
      </c>
      <c r="K206" s="108">
        <v>1</v>
      </c>
      <c r="L206" s="108">
        <v>8</v>
      </c>
      <c r="M206" s="109">
        <v>0.125</v>
      </c>
      <c r="N206" s="600">
        <v>3.75</v>
      </c>
      <c r="O206" s="328"/>
    </row>
    <row r="207" spans="1:15" s="18" customFormat="1">
      <c r="A207" s="590" t="s">
        <v>50</v>
      </c>
      <c r="B207" s="106">
        <v>7</v>
      </c>
      <c r="C207" s="106" t="s">
        <v>11</v>
      </c>
      <c r="D207" s="110" t="s">
        <v>39</v>
      </c>
      <c r="E207" s="106" t="s">
        <v>135</v>
      </c>
      <c r="F207" s="395" t="e">
        <f>'Breakdown -Count'!F1083/'Breakdown -Count'!K1083</f>
        <v>#DIV/0!</v>
      </c>
      <c r="G207" s="395">
        <v>0.5</v>
      </c>
      <c r="H207" s="395">
        <v>0</v>
      </c>
      <c r="I207" s="395">
        <v>0</v>
      </c>
      <c r="J207" s="395">
        <v>0</v>
      </c>
      <c r="K207" s="108">
        <v>1</v>
      </c>
      <c r="L207" s="108">
        <v>8</v>
      </c>
      <c r="M207" s="109">
        <v>0.125</v>
      </c>
      <c r="N207" s="600">
        <v>4.5</v>
      </c>
      <c r="O207" s="328"/>
    </row>
    <row r="208" spans="1:15" s="18" customFormat="1">
      <c r="A208" s="590" t="s">
        <v>25</v>
      </c>
      <c r="B208" s="106">
        <v>2</v>
      </c>
      <c r="C208" s="106" t="s">
        <v>11</v>
      </c>
      <c r="D208" s="110" t="s">
        <v>39</v>
      </c>
      <c r="E208" s="106" t="s">
        <v>135</v>
      </c>
      <c r="F208" s="395" t="e">
        <f>'Breakdown -Count'!F1111/'Breakdown -Count'!K1111</f>
        <v>#DIV/0!</v>
      </c>
      <c r="G208" s="395">
        <v>0.4</v>
      </c>
      <c r="H208" s="395">
        <v>0.1</v>
      </c>
      <c r="I208" s="395">
        <v>0.1</v>
      </c>
      <c r="J208" s="395">
        <v>0</v>
      </c>
      <c r="K208" s="108">
        <v>1</v>
      </c>
      <c r="L208" s="108">
        <v>16</v>
      </c>
      <c r="M208" s="109">
        <v>6.25E-2</v>
      </c>
      <c r="N208" s="600">
        <v>4.1000000000000005</v>
      </c>
      <c r="O208" s="328"/>
    </row>
    <row r="209" spans="1:15" s="18" customFormat="1">
      <c r="A209" s="590" t="s">
        <v>25</v>
      </c>
      <c r="B209" s="106">
        <v>4</v>
      </c>
      <c r="C209" s="106" t="s">
        <v>11</v>
      </c>
      <c r="D209" s="110" t="s">
        <v>39</v>
      </c>
      <c r="E209" s="106" t="s">
        <v>135</v>
      </c>
      <c r="F209" s="395" t="e">
        <f>'Breakdown -Count'!F1139/'Breakdown -Count'!K1139</f>
        <v>#DIV/0!</v>
      </c>
      <c r="G209" s="395">
        <v>0.44444444444444442</v>
      </c>
      <c r="H209" s="395">
        <v>0.33333333333333331</v>
      </c>
      <c r="I209" s="395">
        <v>0.1111111111111111</v>
      </c>
      <c r="J209" s="395">
        <v>0</v>
      </c>
      <c r="K209" s="108">
        <v>1</v>
      </c>
      <c r="L209" s="108">
        <v>18</v>
      </c>
      <c r="M209" s="109">
        <v>5.5555555555555552E-2</v>
      </c>
      <c r="N209" s="600">
        <v>3.5555555555555554</v>
      </c>
      <c r="O209" s="328"/>
    </row>
    <row r="210" spans="1:15" s="18" customFormat="1">
      <c r="A210" s="590" t="s">
        <v>25</v>
      </c>
      <c r="B210" s="106">
        <v>6</v>
      </c>
      <c r="C210" s="106" t="s">
        <v>11</v>
      </c>
      <c r="D210" s="110" t="s">
        <v>39</v>
      </c>
      <c r="E210" s="106" t="s">
        <v>135</v>
      </c>
      <c r="F210" s="395" t="e">
        <f>'Breakdown -Count'!F1167/'Breakdown -Count'!K1167</f>
        <v>#DIV/0!</v>
      </c>
      <c r="G210" s="395">
        <v>0.6</v>
      </c>
      <c r="H210" s="395">
        <v>0.23333333333333334</v>
      </c>
      <c r="I210" s="395">
        <v>0</v>
      </c>
      <c r="J210" s="395">
        <v>0</v>
      </c>
      <c r="K210" s="108">
        <v>1</v>
      </c>
      <c r="L210" s="108">
        <v>44</v>
      </c>
      <c r="M210" s="109">
        <v>2.2727272727272728E-2</v>
      </c>
      <c r="N210" s="600">
        <v>3.9333333333333336</v>
      </c>
      <c r="O210" s="328"/>
    </row>
    <row r="211" spans="1:15" s="18" customFormat="1" ht="15.75" thickBot="1">
      <c r="A211" s="592" t="s">
        <v>25</v>
      </c>
      <c r="B211" s="396">
        <v>7</v>
      </c>
      <c r="C211" s="396" t="s">
        <v>11</v>
      </c>
      <c r="D211" s="336" t="s">
        <v>39</v>
      </c>
      <c r="E211" s="396" t="s">
        <v>135</v>
      </c>
      <c r="F211" s="397" t="e">
        <f>'Breakdown -Count'!F1181/'Breakdown -Count'!K1181</f>
        <v>#DIV/0!</v>
      </c>
      <c r="G211" s="397">
        <v>0.54545454545454541</v>
      </c>
      <c r="H211" s="397">
        <v>0.27272727272727271</v>
      </c>
      <c r="I211" s="397">
        <v>0</v>
      </c>
      <c r="J211" s="397">
        <v>0</v>
      </c>
      <c r="K211" s="398">
        <v>1</v>
      </c>
      <c r="L211" s="398">
        <v>26</v>
      </c>
      <c r="M211" s="399">
        <v>3.8461538461538464E-2</v>
      </c>
      <c r="N211" s="601">
        <v>3.9090909090909092</v>
      </c>
      <c r="O211" s="328"/>
    </row>
    <row r="212" spans="1:15" s="18" customFormat="1">
      <c r="A212" s="591" t="s">
        <v>51</v>
      </c>
      <c r="B212" s="100">
        <v>1</v>
      </c>
      <c r="C212" s="100" t="s">
        <v>16</v>
      </c>
      <c r="D212" s="593" t="s">
        <v>43</v>
      </c>
      <c r="E212" s="100" t="s">
        <v>136</v>
      </c>
      <c r="F212" s="428" t="e">
        <f>'Breakdown -Count'!F807/'Breakdown -Count'!K807</f>
        <v>#DIV/0!</v>
      </c>
      <c r="G212" s="428">
        <v>0.8571428571428571</v>
      </c>
      <c r="H212" s="428">
        <v>0.14285714285714285</v>
      </c>
      <c r="I212" s="428">
        <v>0</v>
      </c>
      <c r="J212" s="428">
        <v>0</v>
      </c>
      <c r="K212" s="8">
        <v>1</v>
      </c>
      <c r="L212" s="8">
        <v>32</v>
      </c>
      <c r="M212" s="10">
        <v>3.125E-2</v>
      </c>
      <c r="N212" s="254">
        <v>3.8571428571428568</v>
      </c>
      <c r="O212" s="328"/>
    </row>
    <row r="213" spans="1:15" s="18" customFormat="1">
      <c r="A213" s="590" t="s">
        <v>53</v>
      </c>
      <c r="B213" s="106">
        <v>4</v>
      </c>
      <c r="C213" s="106" t="s">
        <v>16</v>
      </c>
      <c r="D213" s="111" t="s">
        <v>43</v>
      </c>
      <c r="E213" s="106" t="s">
        <v>136</v>
      </c>
      <c r="F213" s="395" t="e">
        <f>'Breakdown -Count'!F863/'Breakdown -Count'!K863</f>
        <v>#DIV/0!</v>
      </c>
      <c r="G213" s="395">
        <v>1</v>
      </c>
      <c r="H213" s="395">
        <v>0</v>
      </c>
      <c r="I213" s="395">
        <v>0</v>
      </c>
      <c r="J213" s="395">
        <v>0</v>
      </c>
      <c r="K213" s="108">
        <v>1</v>
      </c>
      <c r="L213" s="108">
        <v>9</v>
      </c>
      <c r="M213" s="109">
        <v>0.1111111111111111</v>
      </c>
      <c r="N213" s="600">
        <v>4</v>
      </c>
      <c r="O213" s="674"/>
    </row>
    <row r="214" spans="1:15" s="18" customFormat="1">
      <c r="A214" s="590" t="s">
        <v>53</v>
      </c>
      <c r="B214" s="106">
        <v>5</v>
      </c>
      <c r="C214" s="106" t="s">
        <v>16</v>
      </c>
      <c r="D214" s="111" t="s">
        <v>43</v>
      </c>
      <c r="E214" s="106" t="s">
        <v>136</v>
      </c>
      <c r="F214" s="395" t="e">
        <f>'Breakdown -Count'!F877/'Breakdown -Count'!K877</f>
        <v>#DIV/0!</v>
      </c>
      <c r="G214" s="395">
        <v>0.5714285714285714</v>
      </c>
      <c r="H214" s="395">
        <v>0.21428571428571427</v>
      </c>
      <c r="I214" s="395">
        <v>0.14285714285714285</v>
      </c>
      <c r="J214" s="395">
        <v>0</v>
      </c>
      <c r="K214" s="108">
        <v>1</v>
      </c>
      <c r="L214" s="108">
        <v>43</v>
      </c>
      <c r="M214" s="109">
        <v>2.3255813953488372E-2</v>
      </c>
      <c r="N214" s="600">
        <v>3.5714285714285712</v>
      </c>
      <c r="O214" s="328"/>
    </row>
    <row r="215" spans="1:15" s="18" customFormat="1">
      <c r="A215" s="590" t="s">
        <v>53</v>
      </c>
      <c r="B215" s="106">
        <v>6</v>
      </c>
      <c r="C215" s="106" t="s">
        <v>16</v>
      </c>
      <c r="D215" s="111" t="s">
        <v>43</v>
      </c>
      <c r="E215" s="106" t="s">
        <v>136</v>
      </c>
      <c r="F215" s="395" t="e">
        <f>'Breakdown -Count'!F891/'Breakdown -Count'!K891</f>
        <v>#DIV/0!</v>
      </c>
      <c r="G215" s="395">
        <v>1</v>
      </c>
      <c r="H215" s="395">
        <v>0</v>
      </c>
      <c r="I215" s="395">
        <v>0</v>
      </c>
      <c r="J215" s="395">
        <v>0</v>
      </c>
      <c r="K215" s="108">
        <v>1</v>
      </c>
      <c r="L215" s="108">
        <v>10</v>
      </c>
      <c r="M215" s="109">
        <v>0.1</v>
      </c>
      <c r="N215" s="600">
        <v>4</v>
      </c>
      <c r="O215" s="328"/>
    </row>
    <row r="216" spans="1:15" s="18" customFormat="1">
      <c r="A216" s="590" t="s">
        <v>52</v>
      </c>
      <c r="B216" s="106">
        <v>6</v>
      </c>
      <c r="C216" s="106" t="s">
        <v>16</v>
      </c>
      <c r="D216" s="111" t="s">
        <v>43</v>
      </c>
      <c r="E216" s="106" t="s">
        <v>136</v>
      </c>
      <c r="F216" s="395" t="e">
        <f>'Breakdown -Count'!F989/'Breakdown -Count'!K989</f>
        <v>#DIV/0!</v>
      </c>
      <c r="G216" s="395">
        <v>0.7142857142857143</v>
      </c>
      <c r="H216" s="395">
        <v>0</v>
      </c>
      <c r="I216" s="395">
        <v>0</v>
      </c>
      <c r="J216" s="395">
        <v>0</v>
      </c>
      <c r="K216" s="108">
        <v>1</v>
      </c>
      <c r="L216" s="108">
        <v>31</v>
      </c>
      <c r="M216" s="109">
        <v>3.2258064516129031E-2</v>
      </c>
      <c r="N216" s="600">
        <v>4.2857142857142856</v>
      </c>
      <c r="O216" s="328"/>
    </row>
    <row r="217" spans="1:15" s="18" customFormat="1">
      <c r="A217" s="590" t="s">
        <v>50</v>
      </c>
      <c r="B217" s="106">
        <v>1</v>
      </c>
      <c r="C217" s="106" t="s">
        <v>16</v>
      </c>
      <c r="D217" s="111" t="s">
        <v>43</v>
      </c>
      <c r="E217" s="106" t="s">
        <v>136</v>
      </c>
      <c r="F217" s="395" t="e">
        <f>'Breakdown -Count'!F1003/'Breakdown -Count'!K1003</f>
        <v>#DIV/0!</v>
      </c>
      <c r="G217" s="395">
        <v>0.58333333333333337</v>
      </c>
      <c r="H217" s="395">
        <v>8.3333333333333329E-2</v>
      </c>
      <c r="I217" s="395">
        <v>0</v>
      </c>
      <c r="J217" s="395">
        <v>0</v>
      </c>
      <c r="K217" s="108">
        <v>1</v>
      </c>
      <c r="L217" s="108">
        <v>22</v>
      </c>
      <c r="M217" s="109">
        <v>4.5454545454545456E-2</v>
      </c>
      <c r="N217" s="600">
        <v>4.25</v>
      </c>
      <c r="O217" s="328"/>
    </row>
    <row r="218" spans="1:15" s="18" customFormat="1">
      <c r="A218" s="590" t="s">
        <v>50</v>
      </c>
      <c r="B218" s="106">
        <v>3</v>
      </c>
      <c r="C218" s="106" t="s">
        <v>16</v>
      </c>
      <c r="D218" s="111" t="s">
        <v>43</v>
      </c>
      <c r="E218" s="106" t="s">
        <v>136</v>
      </c>
      <c r="F218" s="395" t="e">
        <f>'Breakdown -Count'!F1031/'Breakdown -Count'!K1031</f>
        <v>#DIV/0!</v>
      </c>
      <c r="G218" s="395">
        <v>0.5</v>
      </c>
      <c r="H218" s="395">
        <v>0.25</v>
      </c>
      <c r="I218" s="395">
        <v>0</v>
      </c>
      <c r="J218" s="395">
        <v>0</v>
      </c>
      <c r="K218" s="108">
        <v>1</v>
      </c>
      <c r="L218" s="108">
        <v>18</v>
      </c>
      <c r="M218" s="109">
        <v>5.5555555555555552E-2</v>
      </c>
      <c r="N218" s="600">
        <v>4</v>
      </c>
      <c r="O218" s="328"/>
    </row>
    <row r="219" spans="1:15" s="18" customFormat="1">
      <c r="A219" s="590" t="s">
        <v>50</v>
      </c>
      <c r="B219" s="106">
        <v>6</v>
      </c>
      <c r="C219" s="106" t="s">
        <v>16</v>
      </c>
      <c r="D219" s="111" t="s">
        <v>43</v>
      </c>
      <c r="E219" s="106" t="s">
        <v>136</v>
      </c>
      <c r="F219" s="395" t="e">
        <f>'Breakdown -Count'!F1073/'Breakdown -Count'!K1073</f>
        <v>#DIV/0!</v>
      </c>
      <c r="G219" s="395">
        <v>1</v>
      </c>
      <c r="H219" s="395">
        <v>0</v>
      </c>
      <c r="I219" s="395">
        <v>0</v>
      </c>
      <c r="J219" s="395">
        <v>0</v>
      </c>
      <c r="K219" s="108">
        <v>1</v>
      </c>
      <c r="L219" s="108">
        <v>8</v>
      </c>
      <c r="M219" s="109">
        <v>0.125</v>
      </c>
      <c r="N219" s="600">
        <v>4</v>
      </c>
      <c r="O219" s="328"/>
    </row>
    <row r="220" spans="1:15" s="18" customFormat="1">
      <c r="A220" s="590" t="s">
        <v>50</v>
      </c>
      <c r="B220" s="106">
        <v>7</v>
      </c>
      <c r="C220" s="106" t="s">
        <v>16</v>
      </c>
      <c r="D220" s="111" t="s">
        <v>43</v>
      </c>
      <c r="E220" s="106" t="s">
        <v>136</v>
      </c>
      <c r="F220" s="395" t="e">
        <f>'Breakdown -Count'!F1087/'Breakdown -Count'!K1087</f>
        <v>#DIV/0!</v>
      </c>
      <c r="G220" s="395">
        <v>1</v>
      </c>
      <c r="H220" s="395">
        <v>0</v>
      </c>
      <c r="I220" s="395">
        <v>0</v>
      </c>
      <c r="J220" s="395">
        <v>0</v>
      </c>
      <c r="K220" s="108">
        <v>1</v>
      </c>
      <c r="L220" s="108">
        <v>8</v>
      </c>
      <c r="M220" s="109">
        <v>0.125</v>
      </c>
      <c r="N220" s="600">
        <v>4</v>
      </c>
      <c r="O220" s="328"/>
    </row>
    <row r="221" spans="1:15" s="18" customFormat="1">
      <c r="A221" s="590" t="s">
        <v>25</v>
      </c>
      <c r="B221" s="106">
        <v>2</v>
      </c>
      <c r="C221" s="106" t="s">
        <v>16</v>
      </c>
      <c r="D221" s="111" t="s">
        <v>43</v>
      </c>
      <c r="E221" s="106" t="s">
        <v>136</v>
      </c>
      <c r="F221" s="395" t="e">
        <f>'Breakdown -Count'!F1115/'Breakdown -Count'!K1115</f>
        <v>#DIV/0!</v>
      </c>
      <c r="G221" s="395">
        <v>0.5</v>
      </c>
      <c r="H221" s="395">
        <v>0.16666666666666666</v>
      </c>
      <c r="I221" s="395">
        <v>0</v>
      </c>
      <c r="J221" s="395">
        <v>0.16666666666666666</v>
      </c>
      <c r="K221" s="108">
        <v>0.99999999999999989</v>
      </c>
      <c r="L221" s="108">
        <v>16</v>
      </c>
      <c r="M221" s="109">
        <v>6.2499999999999993E-2</v>
      </c>
      <c r="N221" s="600">
        <v>3.5</v>
      </c>
      <c r="O221" s="328"/>
    </row>
    <row r="222" spans="1:15" s="18" customFormat="1">
      <c r="A222" s="590" t="s">
        <v>25</v>
      </c>
      <c r="B222" s="106">
        <v>6</v>
      </c>
      <c r="C222" s="106" t="s">
        <v>16</v>
      </c>
      <c r="D222" s="111" t="s">
        <v>43</v>
      </c>
      <c r="E222" s="106" t="s">
        <v>136</v>
      </c>
      <c r="F222" s="395" t="e">
        <f>'Breakdown -Count'!F1171/'Breakdown -Count'!K1171</f>
        <v>#DIV/0!</v>
      </c>
      <c r="G222" s="395">
        <v>0.8125</v>
      </c>
      <c r="H222" s="395">
        <v>0</v>
      </c>
      <c r="I222" s="395">
        <v>0.1875</v>
      </c>
      <c r="J222" s="395">
        <v>0</v>
      </c>
      <c r="K222" s="108">
        <v>1</v>
      </c>
      <c r="L222" s="108">
        <v>44</v>
      </c>
      <c r="M222" s="109">
        <v>2.2727272727272728E-2</v>
      </c>
      <c r="N222" s="600">
        <v>3.625</v>
      </c>
      <c r="O222" s="328"/>
    </row>
    <row r="223" spans="1:15" s="18" customFormat="1">
      <c r="A223" s="590" t="s">
        <v>51</v>
      </c>
      <c r="B223" s="106">
        <v>1</v>
      </c>
      <c r="C223" s="106" t="s">
        <v>6</v>
      </c>
      <c r="D223" s="594" t="s">
        <v>33</v>
      </c>
      <c r="E223" s="106" t="s">
        <v>136</v>
      </c>
      <c r="F223" s="395" t="e">
        <f>'Breakdown -Count'!F798/'Breakdown -Count'!K798</f>
        <v>#DIV/0!</v>
      </c>
      <c r="G223" s="395">
        <v>0.66666666666666663</v>
      </c>
      <c r="H223" s="395">
        <v>0.22222222222222221</v>
      </c>
      <c r="I223" s="395">
        <v>0</v>
      </c>
      <c r="J223" s="395">
        <v>0</v>
      </c>
      <c r="K223" s="11">
        <v>0.99999999999999989</v>
      </c>
      <c r="L223" s="11">
        <v>32</v>
      </c>
      <c r="M223" s="13">
        <v>3.1249999999999997E-2</v>
      </c>
      <c r="N223" s="609">
        <v>3.8888888888888893</v>
      </c>
      <c r="O223" s="328"/>
    </row>
    <row r="224" spans="1:15" s="18" customFormat="1">
      <c r="A224" s="590" t="s">
        <v>53</v>
      </c>
      <c r="B224" s="106">
        <v>1</v>
      </c>
      <c r="C224" s="106" t="s">
        <v>6</v>
      </c>
      <c r="D224" s="594" t="s">
        <v>33</v>
      </c>
      <c r="E224" s="106" t="s">
        <v>136</v>
      </c>
      <c r="F224" s="395" t="e">
        <f>'Breakdown -Count'!F812/'Breakdown -Count'!K812</f>
        <v>#DIV/0!</v>
      </c>
      <c r="G224" s="395">
        <v>0.5</v>
      </c>
      <c r="H224" s="395">
        <v>0.25</v>
      </c>
      <c r="I224" s="395">
        <v>0.125</v>
      </c>
      <c r="J224" s="395">
        <v>0</v>
      </c>
      <c r="K224" s="108">
        <v>1</v>
      </c>
      <c r="L224" s="108">
        <v>22</v>
      </c>
      <c r="M224" s="109">
        <v>4.5454545454545456E-2</v>
      </c>
      <c r="N224" s="600">
        <v>3.625</v>
      </c>
      <c r="O224" s="328"/>
    </row>
    <row r="225" spans="1:15" s="18" customFormat="1">
      <c r="A225" s="590" t="s">
        <v>53</v>
      </c>
      <c r="B225" s="106">
        <v>2</v>
      </c>
      <c r="C225" s="106" t="s">
        <v>6</v>
      </c>
      <c r="D225" s="594" t="s">
        <v>33</v>
      </c>
      <c r="E225" s="106" t="s">
        <v>136</v>
      </c>
      <c r="F225" s="395" t="e">
        <f>'Breakdown -Count'!F826/'Breakdown -Count'!K826</f>
        <v>#DIV/0!</v>
      </c>
      <c r="G225" s="395">
        <v>0.5</v>
      </c>
      <c r="H225" s="395">
        <v>0.33333333333333331</v>
      </c>
      <c r="I225" s="395">
        <v>0.16666666666666666</v>
      </c>
      <c r="J225" s="395">
        <v>0</v>
      </c>
      <c r="K225" s="108">
        <v>0.99999999999999989</v>
      </c>
      <c r="L225" s="108">
        <v>10</v>
      </c>
      <c r="M225" s="109">
        <v>9.9999999999999992E-2</v>
      </c>
      <c r="N225" s="600">
        <v>3.3333333333333339</v>
      </c>
      <c r="O225" s="328"/>
    </row>
    <row r="226" spans="1:15" s="18" customFormat="1">
      <c r="A226" s="590" t="s">
        <v>53</v>
      </c>
      <c r="B226" s="106">
        <v>3</v>
      </c>
      <c r="C226" s="106" t="s">
        <v>6</v>
      </c>
      <c r="D226" s="594" t="s">
        <v>33</v>
      </c>
      <c r="E226" s="106" t="s">
        <v>136</v>
      </c>
      <c r="F226" s="395" t="e">
        <f>'Breakdown -Count'!F840/'Breakdown -Count'!K840</f>
        <v>#DIV/0!</v>
      </c>
      <c r="G226" s="395">
        <v>1</v>
      </c>
      <c r="H226" s="395">
        <v>0</v>
      </c>
      <c r="I226" s="395">
        <v>0</v>
      </c>
      <c r="J226" s="395">
        <v>0</v>
      </c>
      <c r="K226" s="108">
        <v>1</v>
      </c>
      <c r="L226" s="108">
        <v>12</v>
      </c>
      <c r="M226" s="109">
        <v>8.3333333333333329E-2</v>
      </c>
      <c r="N226" s="600">
        <v>4</v>
      </c>
      <c r="O226" s="328"/>
    </row>
    <row r="227" spans="1:15" s="18" customFormat="1">
      <c r="A227" s="590" t="s">
        <v>53</v>
      </c>
      <c r="B227" s="106">
        <v>5</v>
      </c>
      <c r="C227" s="106" t="s">
        <v>6</v>
      </c>
      <c r="D227" s="594" t="s">
        <v>33</v>
      </c>
      <c r="E227" s="106" t="s">
        <v>136</v>
      </c>
      <c r="F227" s="395" t="e">
        <f>'Breakdown -Count'!F868/'Breakdown -Count'!K868</f>
        <v>#DIV/0!</v>
      </c>
      <c r="G227" s="395">
        <v>0.59090909090909094</v>
      </c>
      <c r="H227" s="395">
        <v>0.27272727272727271</v>
      </c>
      <c r="I227" s="395">
        <v>0</v>
      </c>
      <c r="J227" s="395">
        <v>4.5454545454545456E-2</v>
      </c>
      <c r="K227" s="108">
        <v>1</v>
      </c>
      <c r="L227" s="108">
        <v>43</v>
      </c>
      <c r="M227" s="109">
        <v>2.3255813953488372E-2</v>
      </c>
      <c r="N227" s="600">
        <v>3.6818181818181821</v>
      </c>
      <c r="O227" s="328"/>
    </row>
    <row r="228" spans="1:15" s="18" customFormat="1">
      <c r="A228" s="590" t="s">
        <v>53</v>
      </c>
      <c r="B228" s="106">
        <v>6</v>
      </c>
      <c r="C228" s="106" t="s">
        <v>6</v>
      </c>
      <c r="D228" s="594" t="s">
        <v>33</v>
      </c>
      <c r="E228" s="106" t="s">
        <v>136</v>
      </c>
      <c r="F228" s="395" t="e">
        <f>'Breakdown -Count'!F882/'Breakdown -Count'!K882</f>
        <v>#DIV/0!</v>
      </c>
      <c r="G228" s="395">
        <v>0.66666666666666663</v>
      </c>
      <c r="H228" s="395">
        <v>0.33333333333333331</v>
      </c>
      <c r="I228" s="395">
        <v>0</v>
      </c>
      <c r="J228" s="395">
        <v>0</v>
      </c>
      <c r="K228" s="108">
        <v>1</v>
      </c>
      <c r="L228" s="108">
        <v>10</v>
      </c>
      <c r="M228" s="109">
        <v>0.1</v>
      </c>
      <c r="N228" s="600">
        <v>3.6666666666666665</v>
      </c>
      <c r="O228" s="328"/>
    </row>
    <row r="229" spans="1:15" s="4" customFormat="1">
      <c r="A229" s="590" t="s">
        <v>53</v>
      </c>
      <c r="B229" s="106">
        <v>7</v>
      </c>
      <c r="C229" s="106" t="s">
        <v>6</v>
      </c>
      <c r="D229" s="594" t="s">
        <v>33</v>
      </c>
      <c r="E229" s="106" t="s">
        <v>136</v>
      </c>
      <c r="F229" s="395" t="e">
        <f>'Breakdown -Count'!F896/'Breakdown -Count'!K896</f>
        <v>#DIV/0!</v>
      </c>
      <c r="G229" s="395">
        <v>0.66666666666666663</v>
      </c>
      <c r="H229" s="395">
        <v>0.33333333333333331</v>
      </c>
      <c r="I229" s="395">
        <v>0</v>
      </c>
      <c r="J229" s="395">
        <v>0</v>
      </c>
      <c r="K229" s="108">
        <v>1</v>
      </c>
      <c r="L229" s="108">
        <v>3</v>
      </c>
      <c r="M229" s="109">
        <v>0.33333333333333331</v>
      </c>
      <c r="N229" s="600">
        <v>3.6666666666666665</v>
      </c>
      <c r="O229" s="674"/>
    </row>
    <row r="230" spans="1:15" s="4" customFormat="1">
      <c r="A230" s="590" t="s">
        <v>52</v>
      </c>
      <c r="B230" s="106">
        <v>1</v>
      </c>
      <c r="C230" s="106" t="s">
        <v>6</v>
      </c>
      <c r="D230" s="594" t="s">
        <v>33</v>
      </c>
      <c r="E230" s="106" t="s">
        <v>136</v>
      </c>
      <c r="F230" s="395" t="e">
        <f>'Breakdown -Count'!F910/'Breakdown -Count'!K910</f>
        <v>#DIV/0!</v>
      </c>
      <c r="G230" s="395">
        <v>0.4</v>
      </c>
      <c r="H230" s="395">
        <v>0.2</v>
      </c>
      <c r="I230" s="395">
        <v>0.2</v>
      </c>
      <c r="J230" s="395">
        <v>0</v>
      </c>
      <c r="K230" s="108">
        <v>1</v>
      </c>
      <c r="L230" s="108">
        <v>10</v>
      </c>
      <c r="M230" s="109">
        <v>0.1</v>
      </c>
      <c r="N230" s="600">
        <v>3.6</v>
      </c>
      <c r="O230" s="328"/>
    </row>
    <row r="231" spans="1:15" s="4" customFormat="1">
      <c r="A231" s="590" t="s">
        <v>52</v>
      </c>
      <c r="B231" s="106">
        <v>2</v>
      </c>
      <c r="C231" s="106" t="s">
        <v>6</v>
      </c>
      <c r="D231" s="594" t="s">
        <v>33</v>
      </c>
      <c r="E231" s="106" t="s">
        <v>136</v>
      </c>
      <c r="F231" s="395" t="e">
        <f>'Breakdown -Count'!F924/'Breakdown -Count'!K924</f>
        <v>#DIV/0!</v>
      </c>
      <c r="G231" s="395">
        <v>0.58333333333333337</v>
      </c>
      <c r="H231" s="395">
        <v>0.33333333333333331</v>
      </c>
      <c r="I231" s="395">
        <v>0</v>
      </c>
      <c r="J231" s="395">
        <v>0</v>
      </c>
      <c r="K231" s="108">
        <v>1</v>
      </c>
      <c r="L231" s="108">
        <v>19</v>
      </c>
      <c r="M231" s="109">
        <v>5.2631578947368418E-2</v>
      </c>
      <c r="N231" s="600">
        <v>3.75</v>
      </c>
      <c r="O231" s="328"/>
    </row>
    <row r="232" spans="1:15" s="4" customFormat="1">
      <c r="A232" s="590" t="s">
        <v>52</v>
      </c>
      <c r="B232" s="106">
        <v>3</v>
      </c>
      <c r="C232" s="106" t="s">
        <v>6</v>
      </c>
      <c r="D232" s="594" t="s">
        <v>33</v>
      </c>
      <c r="E232" s="106" t="s">
        <v>136</v>
      </c>
      <c r="F232" s="395" t="e">
        <f>'Breakdown -Count'!F938/'Breakdown -Count'!K938</f>
        <v>#DIV/0!</v>
      </c>
      <c r="G232" s="395">
        <v>0.5</v>
      </c>
      <c r="H232" s="395">
        <v>0.33333333333333331</v>
      </c>
      <c r="I232" s="395">
        <v>8.3333333333333329E-2</v>
      </c>
      <c r="J232" s="395">
        <v>0</v>
      </c>
      <c r="K232" s="108">
        <v>1</v>
      </c>
      <c r="L232" s="108">
        <v>20</v>
      </c>
      <c r="M232" s="109">
        <v>0.05</v>
      </c>
      <c r="N232" s="600">
        <v>3.583333333333333</v>
      </c>
      <c r="O232" s="328"/>
    </row>
    <row r="233" spans="1:15" s="4" customFormat="1">
      <c r="A233" s="590" t="s">
        <v>52</v>
      </c>
      <c r="B233" s="106">
        <v>4</v>
      </c>
      <c r="C233" s="106" t="s">
        <v>6</v>
      </c>
      <c r="D233" s="594" t="s">
        <v>33</v>
      </c>
      <c r="E233" s="106" t="s">
        <v>136</v>
      </c>
      <c r="F233" s="395" t="e">
        <f>'Breakdown -Count'!F952/'Breakdown -Count'!K952</f>
        <v>#DIV/0!</v>
      </c>
      <c r="G233" s="395">
        <v>0.55555555555555558</v>
      </c>
      <c r="H233" s="395">
        <v>0.22222222222222221</v>
      </c>
      <c r="I233" s="395">
        <v>0</v>
      </c>
      <c r="J233" s="395">
        <v>0</v>
      </c>
      <c r="K233" s="108">
        <v>1</v>
      </c>
      <c r="L233" s="108">
        <v>20</v>
      </c>
      <c r="M233" s="109">
        <v>0.05</v>
      </c>
      <c r="N233" s="600">
        <v>4</v>
      </c>
      <c r="O233" s="328"/>
    </row>
    <row r="234" spans="1:15" s="4" customFormat="1">
      <c r="A234" s="590" t="s">
        <v>52</v>
      </c>
      <c r="B234" s="106">
        <v>6</v>
      </c>
      <c r="C234" s="106" t="s">
        <v>6</v>
      </c>
      <c r="D234" s="594" t="s">
        <v>33</v>
      </c>
      <c r="E234" s="106" t="s">
        <v>136</v>
      </c>
      <c r="F234" s="395" t="e">
        <f>'Breakdown -Count'!F980/'Breakdown -Count'!K980</f>
        <v>#DIV/0!</v>
      </c>
      <c r="G234" s="395">
        <v>0.76923076923076927</v>
      </c>
      <c r="H234" s="395">
        <v>7.6923076923076927E-2</v>
      </c>
      <c r="I234" s="395">
        <v>7.6923076923076927E-2</v>
      </c>
      <c r="J234" s="395">
        <v>0</v>
      </c>
      <c r="K234" s="108">
        <v>1</v>
      </c>
      <c r="L234" s="108">
        <v>31</v>
      </c>
      <c r="M234" s="109">
        <v>3.2258064516129031E-2</v>
      </c>
      <c r="N234" s="600">
        <v>3.8461538461538463</v>
      </c>
      <c r="O234" s="328"/>
    </row>
    <row r="235" spans="1:15" s="4" customFormat="1">
      <c r="A235" s="590" t="s">
        <v>50</v>
      </c>
      <c r="B235" s="106">
        <v>1</v>
      </c>
      <c r="C235" s="106" t="s">
        <v>6</v>
      </c>
      <c r="D235" s="594" t="s">
        <v>33</v>
      </c>
      <c r="E235" s="106" t="s">
        <v>136</v>
      </c>
      <c r="F235" s="395" t="e">
        <f>'Breakdown -Count'!F994/'Breakdown -Count'!K994</f>
        <v>#DIV/0!</v>
      </c>
      <c r="G235" s="395">
        <v>0.5</v>
      </c>
      <c r="H235" s="395">
        <v>0.16666666666666666</v>
      </c>
      <c r="I235" s="395">
        <v>0</v>
      </c>
      <c r="J235" s="395">
        <v>0</v>
      </c>
      <c r="K235" s="108">
        <v>0.99999999999999989</v>
      </c>
      <c r="L235" s="108">
        <v>22</v>
      </c>
      <c r="M235" s="109">
        <v>4.5454545454545449E-2</v>
      </c>
      <c r="N235" s="600">
        <v>4.166666666666667</v>
      </c>
      <c r="O235" s="328"/>
    </row>
    <row r="236" spans="1:15" s="4" customFormat="1">
      <c r="A236" s="590" t="s">
        <v>50</v>
      </c>
      <c r="B236" s="106">
        <v>3</v>
      </c>
      <c r="C236" s="106" t="s">
        <v>6</v>
      </c>
      <c r="D236" s="594" t="s">
        <v>33</v>
      </c>
      <c r="E236" s="106" t="s">
        <v>136</v>
      </c>
      <c r="F236" s="395" t="e">
        <f>'Breakdown -Count'!F1022/'Breakdown -Count'!K1022</f>
        <v>#DIV/0!</v>
      </c>
      <c r="G236" s="395">
        <v>0.66666666666666663</v>
      </c>
      <c r="H236" s="395">
        <v>0</v>
      </c>
      <c r="I236" s="395">
        <v>0</v>
      </c>
      <c r="J236" s="395">
        <v>0</v>
      </c>
      <c r="K236" s="108">
        <v>1</v>
      </c>
      <c r="L236" s="108">
        <v>18</v>
      </c>
      <c r="M236" s="109">
        <v>5.5555555555555552E-2</v>
      </c>
      <c r="N236" s="600">
        <v>4.333333333333333</v>
      </c>
      <c r="O236" s="328"/>
    </row>
    <row r="237" spans="1:15" s="18" customFormat="1">
      <c r="A237" s="590" t="s">
        <v>50</v>
      </c>
      <c r="B237" s="106">
        <v>4</v>
      </c>
      <c r="C237" s="106" t="s">
        <v>6</v>
      </c>
      <c r="D237" s="594" t="s">
        <v>33</v>
      </c>
      <c r="E237" s="106" t="s">
        <v>136</v>
      </c>
      <c r="F237" s="395" t="e">
        <f>'Breakdown -Count'!F1036/'Breakdown -Count'!K1036</f>
        <v>#DIV/0!</v>
      </c>
      <c r="G237" s="395">
        <v>0.66666666666666663</v>
      </c>
      <c r="H237" s="395">
        <v>0.33333333333333331</v>
      </c>
      <c r="I237" s="395">
        <v>0</v>
      </c>
      <c r="J237" s="395">
        <v>0</v>
      </c>
      <c r="K237" s="108">
        <v>1</v>
      </c>
      <c r="L237" s="108">
        <v>9</v>
      </c>
      <c r="M237" s="109">
        <v>0.1111111111111111</v>
      </c>
      <c r="N237" s="600">
        <v>3.6666666666666665</v>
      </c>
      <c r="O237" s="328"/>
    </row>
    <row r="238" spans="1:15" s="18" customFormat="1">
      <c r="A238" s="590" t="s">
        <v>50</v>
      </c>
      <c r="B238" s="106">
        <v>6</v>
      </c>
      <c r="C238" s="106" t="s">
        <v>6</v>
      </c>
      <c r="D238" s="594" t="s">
        <v>33</v>
      </c>
      <c r="E238" s="106" t="s">
        <v>136</v>
      </c>
      <c r="F238" s="395" t="e">
        <f>'Breakdown -Count'!F1064/'Breakdown -Count'!K1064</f>
        <v>#DIV/0!</v>
      </c>
      <c r="G238" s="395">
        <v>0.5</v>
      </c>
      <c r="H238" s="395">
        <v>0</v>
      </c>
      <c r="I238" s="395">
        <v>0.25</v>
      </c>
      <c r="J238" s="395">
        <v>0</v>
      </c>
      <c r="K238" s="108">
        <v>1</v>
      </c>
      <c r="L238" s="108">
        <v>8</v>
      </c>
      <c r="M238" s="109">
        <v>0.125</v>
      </c>
      <c r="N238" s="600">
        <v>3.75</v>
      </c>
      <c r="O238" s="674"/>
    </row>
    <row r="239" spans="1:15" s="18" customFormat="1">
      <c r="A239" s="590" t="s">
        <v>25</v>
      </c>
      <c r="B239" s="106">
        <v>4</v>
      </c>
      <c r="C239" s="106" t="s">
        <v>6</v>
      </c>
      <c r="D239" s="594" t="s">
        <v>33</v>
      </c>
      <c r="E239" s="106" t="s">
        <v>136</v>
      </c>
      <c r="F239" s="395" t="e">
        <f>'Breakdown -Count'!F1134/'Breakdown -Count'!K1134</f>
        <v>#DIV/0!</v>
      </c>
      <c r="G239" s="395">
        <v>0.55555555555555558</v>
      </c>
      <c r="H239" s="395">
        <v>0.22222222222222221</v>
      </c>
      <c r="I239" s="395">
        <v>0</v>
      </c>
      <c r="J239" s="395">
        <v>0</v>
      </c>
      <c r="K239" s="108">
        <v>1</v>
      </c>
      <c r="L239" s="108">
        <v>18</v>
      </c>
      <c r="M239" s="109">
        <v>5.5555555555555552E-2</v>
      </c>
      <c r="N239" s="600">
        <v>4</v>
      </c>
      <c r="O239" s="328"/>
    </row>
    <row r="240" spans="1:15" s="18" customFormat="1">
      <c r="A240" s="590" t="s">
        <v>25</v>
      </c>
      <c r="B240" s="106">
        <v>5</v>
      </c>
      <c r="C240" s="106" t="s">
        <v>6</v>
      </c>
      <c r="D240" s="594" t="s">
        <v>33</v>
      </c>
      <c r="E240" s="106" t="s">
        <v>136</v>
      </c>
      <c r="F240" s="395" t="e">
        <f>'Breakdown -Count'!F1148/'Breakdown -Count'!K1148</f>
        <v>#DIV/0!</v>
      </c>
      <c r="G240" s="395">
        <v>0.41666666666666669</v>
      </c>
      <c r="H240" s="395">
        <v>0.33333333333333331</v>
      </c>
      <c r="I240" s="395">
        <v>8.3333333333333329E-2</v>
      </c>
      <c r="J240" s="395">
        <v>0</v>
      </c>
      <c r="K240" s="108">
        <v>1</v>
      </c>
      <c r="L240" s="108">
        <v>22</v>
      </c>
      <c r="M240" s="109">
        <v>4.5454545454545456E-2</v>
      </c>
      <c r="N240" s="600">
        <v>3.6666666666666665</v>
      </c>
      <c r="O240" s="328"/>
    </row>
    <row r="241" spans="1:15" s="18" customFormat="1">
      <c r="A241" s="590" t="s">
        <v>25</v>
      </c>
      <c r="B241" s="106">
        <v>6</v>
      </c>
      <c r="C241" s="106" t="s">
        <v>6</v>
      </c>
      <c r="D241" s="594" t="s">
        <v>33</v>
      </c>
      <c r="E241" s="106" t="s">
        <v>136</v>
      </c>
      <c r="F241" s="395" t="e">
        <f>'Breakdown -Count'!F1162/'Breakdown -Count'!K1162</f>
        <v>#DIV/0!</v>
      </c>
      <c r="G241" s="395">
        <v>0.6</v>
      </c>
      <c r="H241" s="395">
        <v>0.1</v>
      </c>
      <c r="I241" s="395">
        <v>6.6666666666666666E-2</v>
      </c>
      <c r="J241" s="395">
        <v>0</v>
      </c>
      <c r="K241" s="108">
        <v>0.99999999999999989</v>
      </c>
      <c r="L241" s="108">
        <v>44</v>
      </c>
      <c r="M241" s="109">
        <v>2.2727272727272724E-2</v>
      </c>
      <c r="N241" s="600">
        <v>4</v>
      </c>
      <c r="O241" s="328"/>
    </row>
    <row r="242" spans="1:15" s="18" customFormat="1">
      <c r="A242" s="590" t="s">
        <v>25</v>
      </c>
      <c r="B242" s="106">
        <v>7</v>
      </c>
      <c r="C242" s="106" t="s">
        <v>6</v>
      </c>
      <c r="D242" s="594" t="s">
        <v>33</v>
      </c>
      <c r="E242" s="106" t="s">
        <v>136</v>
      </c>
      <c r="F242" s="395" t="e">
        <f>'Breakdown -Count'!F1176/'Breakdown -Count'!K1176</f>
        <v>#DIV/0!</v>
      </c>
      <c r="G242" s="395">
        <v>0.63636363636363635</v>
      </c>
      <c r="H242" s="395">
        <v>0.18181818181818182</v>
      </c>
      <c r="I242" s="395">
        <v>9.0909090909090912E-2</v>
      </c>
      <c r="J242" s="395">
        <v>0</v>
      </c>
      <c r="K242" s="108">
        <v>1</v>
      </c>
      <c r="L242" s="108">
        <v>26</v>
      </c>
      <c r="M242" s="109">
        <v>3.8461538461538464E-2</v>
      </c>
      <c r="N242" s="600">
        <v>3.7272727272727271</v>
      </c>
      <c r="O242" s="328"/>
    </row>
    <row r="243" spans="1:15" s="18" customFormat="1">
      <c r="A243" s="590" t="s">
        <v>51</v>
      </c>
      <c r="B243" s="106">
        <v>1</v>
      </c>
      <c r="C243" s="106" t="s">
        <v>7</v>
      </c>
      <c r="D243" s="110" t="s">
        <v>35</v>
      </c>
      <c r="E243" s="106" t="s">
        <v>136</v>
      </c>
      <c r="F243" s="395" t="e">
        <f>'Breakdown -Count'!F799/'Breakdown -Count'!K799</f>
        <v>#DIV/0!</v>
      </c>
      <c r="G243" s="395">
        <v>0.5</v>
      </c>
      <c r="H243" s="395">
        <v>0.1111111111111111</v>
      </c>
      <c r="I243" s="395">
        <v>0.16666666666666666</v>
      </c>
      <c r="J243" s="395">
        <v>5.5555555555555552E-2</v>
      </c>
      <c r="K243" s="11">
        <v>0.99999999999999989</v>
      </c>
      <c r="L243" s="11">
        <v>32</v>
      </c>
      <c r="M243" s="13">
        <v>3.1249999999999997E-2</v>
      </c>
      <c r="N243" s="609">
        <v>3.5555555555555558</v>
      </c>
      <c r="O243" s="328"/>
    </row>
    <row r="244" spans="1:15" s="18" customFormat="1">
      <c r="A244" s="590" t="s">
        <v>53</v>
      </c>
      <c r="B244" s="106">
        <v>1</v>
      </c>
      <c r="C244" s="106" t="s">
        <v>7</v>
      </c>
      <c r="D244" s="110" t="s">
        <v>35</v>
      </c>
      <c r="E244" s="106" t="s">
        <v>136</v>
      </c>
      <c r="F244" s="395" t="e">
        <f>'Breakdown -Count'!F813/'Breakdown -Count'!K813</f>
        <v>#DIV/0!</v>
      </c>
      <c r="G244" s="395">
        <v>0.375</v>
      </c>
      <c r="H244" s="395">
        <v>0.125</v>
      </c>
      <c r="I244" s="395">
        <v>0.125</v>
      </c>
      <c r="J244" s="395">
        <v>0</v>
      </c>
      <c r="K244" s="108">
        <v>1</v>
      </c>
      <c r="L244" s="108">
        <v>22</v>
      </c>
      <c r="M244" s="109">
        <v>4.5454545454545456E-2</v>
      </c>
      <c r="N244" s="600">
        <v>4</v>
      </c>
      <c r="O244" s="328"/>
    </row>
    <row r="245" spans="1:15" s="18" customFormat="1">
      <c r="A245" s="590" t="s">
        <v>53</v>
      </c>
      <c r="B245" s="106">
        <v>3</v>
      </c>
      <c r="C245" s="106" t="s">
        <v>7</v>
      </c>
      <c r="D245" s="110" t="s">
        <v>35</v>
      </c>
      <c r="E245" s="106" t="s">
        <v>136</v>
      </c>
      <c r="F245" s="395" t="e">
        <f>'Breakdown -Count'!F841/'Breakdown -Count'!K841</f>
        <v>#DIV/0!</v>
      </c>
      <c r="G245" s="395">
        <v>1</v>
      </c>
      <c r="H245" s="395">
        <v>0</v>
      </c>
      <c r="I245" s="395">
        <v>0</v>
      </c>
      <c r="J245" s="395">
        <v>0</v>
      </c>
      <c r="K245" s="108">
        <v>1</v>
      </c>
      <c r="L245" s="108">
        <v>12</v>
      </c>
      <c r="M245" s="109">
        <v>8.3333333333333329E-2</v>
      </c>
      <c r="N245" s="600">
        <v>4</v>
      </c>
      <c r="O245" s="674"/>
    </row>
    <row r="246" spans="1:15" s="18" customFormat="1">
      <c r="A246" s="590" t="s">
        <v>53</v>
      </c>
      <c r="B246" s="106">
        <v>5</v>
      </c>
      <c r="C246" s="106" t="s">
        <v>7</v>
      </c>
      <c r="D246" s="110" t="s">
        <v>35</v>
      </c>
      <c r="E246" s="106" t="s">
        <v>136</v>
      </c>
      <c r="F246" s="395" t="e">
        <f>'Breakdown -Count'!F869/'Breakdown -Count'!K869</f>
        <v>#DIV/0!</v>
      </c>
      <c r="G246" s="395">
        <v>0.68181818181818177</v>
      </c>
      <c r="H246" s="395">
        <v>0.13636363636363635</v>
      </c>
      <c r="I246" s="395">
        <v>4.5454545454545456E-2</v>
      </c>
      <c r="J246" s="395">
        <v>0</v>
      </c>
      <c r="K246" s="108">
        <v>0.99999999999999989</v>
      </c>
      <c r="L246" s="108">
        <v>43</v>
      </c>
      <c r="M246" s="109">
        <v>2.3255813953488368E-2</v>
      </c>
      <c r="N246" s="600">
        <v>3.9090909090909092</v>
      </c>
      <c r="O246" s="328"/>
    </row>
    <row r="247" spans="1:15" s="18" customFormat="1">
      <c r="A247" s="590" t="s">
        <v>52</v>
      </c>
      <c r="B247" s="106">
        <v>1</v>
      </c>
      <c r="C247" s="106" t="s">
        <v>7</v>
      </c>
      <c r="D247" s="110" t="s">
        <v>35</v>
      </c>
      <c r="E247" s="106" t="s">
        <v>136</v>
      </c>
      <c r="F247" s="395" t="e">
        <f>'Breakdown -Count'!F911/'Breakdown -Count'!K911</f>
        <v>#DIV/0!</v>
      </c>
      <c r="G247" s="395">
        <v>0.6</v>
      </c>
      <c r="H247" s="395">
        <v>0</v>
      </c>
      <c r="I247" s="395">
        <v>0.2</v>
      </c>
      <c r="J247" s="395">
        <v>0</v>
      </c>
      <c r="K247" s="108">
        <v>1</v>
      </c>
      <c r="L247" s="108">
        <v>10</v>
      </c>
      <c r="M247" s="109">
        <v>0.1</v>
      </c>
      <c r="N247" s="600">
        <v>3.8</v>
      </c>
      <c r="O247" s="328"/>
    </row>
    <row r="248" spans="1:15" s="18" customFormat="1">
      <c r="A248" s="590" t="s">
        <v>52</v>
      </c>
      <c r="B248" s="106">
        <v>3</v>
      </c>
      <c r="C248" s="106" t="s">
        <v>7</v>
      </c>
      <c r="D248" s="110" t="s">
        <v>35</v>
      </c>
      <c r="E248" s="106" t="s">
        <v>136</v>
      </c>
      <c r="F248" s="395" t="e">
        <f>'Breakdown -Count'!F939/'Breakdown -Count'!K939</f>
        <v>#DIV/0!</v>
      </c>
      <c r="G248" s="395">
        <v>0.5</v>
      </c>
      <c r="H248" s="395">
        <v>0.25</v>
      </c>
      <c r="I248" s="395">
        <v>8.3333333333333329E-2</v>
      </c>
      <c r="J248" s="395">
        <v>8.3333333333333329E-2</v>
      </c>
      <c r="K248" s="108">
        <v>1</v>
      </c>
      <c r="L248" s="108">
        <v>20</v>
      </c>
      <c r="M248" s="109">
        <v>0.05</v>
      </c>
      <c r="N248" s="600">
        <v>3.4166666666666665</v>
      </c>
      <c r="O248" s="328"/>
    </row>
    <row r="249" spans="1:15" s="18" customFormat="1">
      <c r="A249" s="590" t="s">
        <v>52</v>
      </c>
      <c r="B249" s="106">
        <v>4</v>
      </c>
      <c r="C249" s="106" t="s">
        <v>7</v>
      </c>
      <c r="D249" s="110" t="s">
        <v>35</v>
      </c>
      <c r="E249" s="106" t="s">
        <v>136</v>
      </c>
      <c r="F249" s="395" t="e">
        <f>'Breakdown -Count'!F953/'Breakdown -Count'!K953</f>
        <v>#DIV/0!</v>
      </c>
      <c r="G249" s="395">
        <v>0.55555555555555558</v>
      </c>
      <c r="H249" s="395">
        <v>0.22222222222222221</v>
      </c>
      <c r="I249" s="395">
        <v>0</v>
      </c>
      <c r="J249" s="395">
        <v>0</v>
      </c>
      <c r="K249" s="108">
        <v>1</v>
      </c>
      <c r="L249" s="108">
        <v>20</v>
      </c>
      <c r="M249" s="109">
        <v>0.05</v>
      </c>
      <c r="N249" s="600">
        <v>4</v>
      </c>
      <c r="O249" s="328"/>
    </row>
    <row r="250" spans="1:15" s="18" customFormat="1">
      <c r="A250" s="590" t="s">
        <v>52</v>
      </c>
      <c r="B250" s="106">
        <v>6</v>
      </c>
      <c r="C250" s="106" t="s">
        <v>7</v>
      </c>
      <c r="D250" s="110" t="s">
        <v>35</v>
      </c>
      <c r="E250" s="106" t="s">
        <v>136</v>
      </c>
      <c r="F250" s="395" t="e">
        <f>'Breakdown -Count'!F981/'Breakdown -Count'!K981</f>
        <v>#DIV/0!</v>
      </c>
      <c r="G250" s="395">
        <v>0.53846153846153844</v>
      </c>
      <c r="H250" s="395">
        <v>0.15384615384615385</v>
      </c>
      <c r="I250" s="395">
        <v>0</v>
      </c>
      <c r="J250" s="395">
        <v>7.6923076923076927E-2</v>
      </c>
      <c r="K250" s="108">
        <v>1</v>
      </c>
      <c r="L250" s="108">
        <v>31</v>
      </c>
      <c r="M250" s="109">
        <v>3.2258064516129031E-2</v>
      </c>
      <c r="N250" s="600">
        <v>3.8461538461538463</v>
      </c>
      <c r="O250" s="328"/>
    </row>
    <row r="251" spans="1:15" s="18" customFormat="1">
      <c r="A251" s="590" t="s">
        <v>50</v>
      </c>
      <c r="B251" s="106">
        <v>1</v>
      </c>
      <c r="C251" s="106" t="s">
        <v>7</v>
      </c>
      <c r="D251" s="110" t="s">
        <v>35</v>
      </c>
      <c r="E251" s="106" t="s">
        <v>136</v>
      </c>
      <c r="F251" s="395" t="e">
        <f>'Breakdown -Count'!F995/'Breakdown -Count'!K995</f>
        <v>#DIV/0!</v>
      </c>
      <c r="G251" s="395">
        <v>0.5</v>
      </c>
      <c r="H251" s="395">
        <v>0.16666666666666666</v>
      </c>
      <c r="I251" s="395">
        <v>0</v>
      </c>
      <c r="J251" s="395">
        <v>0</v>
      </c>
      <c r="K251" s="108">
        <v>0.99999999999999989</v>
      </c>
      <c r="L251" s="108">
        <v>22</v>
      </c>
      <c r="M251" s="109">
        <v>4.5454545454545449E-2</v>
      </c>
      <c r="N251" s="600">
        <v>4.166666666666667</v>
      </c>
      <c r="O251" s="328"/>
    </row>
    <row r="252" spans="1:15" s="18" customFormat="1">
      <c r="A252" s="590" t="s">
        <v>50</v>
      </c>
      <c r="B252" s="106">
        <v>6</v>
      </c>
      <c r="C252" s="106" t="s">
        <v>7</v>
      </c>
      <c r="D252" s="110" t="s">
        <v>35</v>
      </c>
      <c r="E252" s="106" t="s">
        <v>136</v>
      </c>
      <c r="F252" s="395" t="e">
        <f>'Breakdown -Count'!F1065/'Breakdown -Count'!K1065</f>
        <v>#DIV/0!</v>
      </c>
      <c r="G252" s="395">
        <v>0.5</v>
      </c>
      <c r="H252" s="395">
        <v>0.25</v>
      </c>
      <c r="I252" s="395">
        <v>0.25</v>
      </c>
      <c r="J252" s="395">
        <v>0</v>
      </c>
      <c r="K252" s="108">
        <v>1</v>
      </c>
      <c r="L252" s="108">
        <v>8</v>
      </c>
      <c r="M252" s="109">
        <v>0.125</v>
      </c>
      <c r="N252" s="600">
        <v>3.25</v>
      </c>
      <c r="O252" s="328"/>
    </row>
    <row r="253" spans="1:15" s="18" customFormat="1">
      <c r="A253" s="590" t="s">
        <v>25</v>
      </c>
      <c r="B253" s="106">
        <v>1</v>
      </c>
      <c r="C253" s="106" t="s">
        <v>7</v>
      </c>
      <c r="D253" s="110" t="s">
        <v>35</v>
      </c>
      <c r="E253" s="106" t="s">
        <v>136</v>
      </c>
      <c r="F253" s="395" t="e">
        <f>'Breakdown -Count'!F1093/'Breakdown -Count'!K1093</f>
        <v>#DIV/0!</v>
      </c>
      <c r="G253" s="395">
        <v>0.5</v>
      </c>
      <c r="H253" s="395">
        <v>0.1111111111111111</v>
      </c>
      <c r="I253" s="395">
        <v>0.22222222222222221</v>
      </c>
      <c r="J253" s="395">
        <v>0</v>
      </c>
      <c r="K253" s="108">
        <v>0.99999999999999989</v>
      </c>
      <c r="L253" s="108">
        <v>33</v>
      </c>
      <c r="M253" s="109">
        <v>3.03030303030303E-2</v>
      </c>
      <c r="N253" s="600">
        <v>3.6111111111111112</v>
      </c>
      <c r="O253" s="328"/>
    </row>
    <row r="254" spans="1:15" s="18" customFormat="1">
      <c r="A254" s="590" t="s">
        <v>25</v>
      </c>
      <c r="B254" s="106">
        <v>3</v>
      </c>
      <c r="C254" s="106" t="s">
        <v>7</v>
      </c>
      <c r="D254" s="110" t="s">
        <v>35</v>
      </c>
      <c r="E254" s="106" t="s">
        <v>136</v>
      </c>
      <c r="F254" s="395" t="e">
        <f>'Breakdown -Count'!F1121/'Breakdown -Count'!K1121</f>
        <v>#DIV/0!</v>
      </c>
      <c r="G254" s="395">
        <v>0.58333333333333337</v>
      </c>
      <c r="H254" s="395">
        <v>0.33333333333333331</v>
      </c>
      <c r="I254" s="395">
        <v>0</v>
      </c>
      <c r="J254" s="395">
        <v>0</v>
      </c>
      <c r="K254" s="108">
        <v>1</v>
      </c>
      <c r="L254" s="108">
        <v>26</v>
      </c>
      <c r="M254" s="109">
        <v>3.8461538461538464E-2</v>
      </c>
      <c r="N254" s="600">
        <v>3.75</v>
      </c>
      <c r="O254" s="328"/>
    </row>
    <row r="255" spans="1:15" s="18" customFormat="1">
      <c r="A255" s="590" t="s">
        <v>25</v>
      </c>
      <c r="B255" s="106">
        <v>4</v>
      </c>
      <c r="C255" s="106" t="s">
        <v>7</v>
      </c>
      <c r="D255" s="110" t="s">
        <v>35</v>
      </c>
      <c r="E255" s="106" t="s">
        <v>136</v>
      </c>
      <c r="F255" s="395" t="e">
        <f>'Breakdown -Count'!F1135/'Breakdown -Count'!K1135</f>
        <v>#DIV/0!</v>
      </c>
      <c r="G255" s="395">
        <v>0.5</v>
      </c>
      <c r="H255" s="395">
        <v>0.3</v>
      </c>
      <c r="I255" s="395">
        <v>0.2</v>
      </c>
      <c r="J255" s="395">
        <v>0</v>
      </c>
      <c r="K255" s="108">
        <v>1</v>
      </c>
      <c r="L255" s="108">
        <v>18</v>
      </c>
      <c r="M255" s="109">
        <v>5.5555555555555552E-2</v>
      </c>
      <c r="N255" s="600">
        <v>3.3</v>
      </c>
      <c r="O255" s="328"/>
    </row>
    <row r="256" spans="1:15" s="18" customFormat="1">
      <c r="A256" s="590" t="s">
        <v>25</v>
      </c>
      <c r="B256" s="106">
        <v>6</v>
      </c>
      <c r="C256" s="106" t="s">
        <v>7</v>
      </c>
      <c r="D256" s="110" t="s">
        <v>35</v>
      </c>
      <c r="E256" s="106" t="s">
        <v>136</v>
      </c>
      <c r="F256" s="395" t="e">
        <f>'Breakdown -Count'!F1163/'Breakdown -Count'!K1163</f>
        <v>#DIV/0!</v>
      </c>
      <c r="G256" s="395">
        <v>0.7</v>
      </c>
      <c r="H256" s="395">
        <v>0.13333333333333333</v>
      </c>
      <c r="I256" s="395">
        <v>0</v>
      </c>
      <c r="J256" s="395">
        <v>0</v>
      </c>
      <c r="K256" s="108">
        <v>0.99999999999999989</v>
      </c>
      <c r="L256" s="108">
        <v>44</v>
      </c>
      <c r="M256" s="109">
        <v>2.2727272727272724E-2</v>
      </c>
      <c r="N256" s="600">
        <v>4.0333333333333341</v>
      </c>
      <c r="O256" s="328"/>
    </row>
    <row r="257" spans="1:15" s="18" customFormat="1">
      <c r="A257" s="590" t="s">
        <v>25</v>
      </c>
      <c r="B257" s="106">
        <v>7</v>
      </c>
      <c r="C257" s="106" t="s">
        <v>7</v>
      </c>
      <c r="D257" s="110" t="s">
        <v>35</v>
      </c>
      <c r="E257" s="106" t="s">
        <v>136</v>
      </c>
      <c r="F257" s="395" t="e">
        <f>'Breakdown -Count'!F1177/'Breakdown -Count'!K1177</f>
        <v>#DIV/0!</v>
      </c>
      <c r="G257" s="395">
        <v>0.45454545454545453</v>
      </c>
      <c r="H257" s="395">
        <v>0.18181818181818182</v>
      </c>
      <c r="I257" s="395">
        <v>0.27272727272727271</v>
      </c>
      <c r="J257" s="395">
        <v>0</v>
      </c>
      <c r="K257" s="108">
        <v>1</v>
      </c>
      <c r="L257" s="108">
        <v>26</v>
      </c>
      <c r="M257" s="109">
        <v>3.8461538461538464E-2</v>
      </c>
      <c r="N257" s="600">
        <v>3.3636363636363633</v>
      </c>
      <c r="O257" s="328"/>
    </row>
    <row r="258" spans="1:15" s="18" customFormat="1">
      <c r="A258" s="590" t="s">
        <v>50</v>
      </c>
      <c r="B258" s="106">
        <v>4</v>
      </c>
      <c r="C258" s="106" t="s">
        <v>17</v>
      </c>
      <c r="D258" s="111" t="s">
        <v>45</v>
      </c>
      <c r="E258" s="106" t="s">
        <v>245</v>
      </c>
      <c r="F258" s="395" t="e">
        <f>'Breakdown -Count'!F1046/'Breakdown -Count'!K1046</f>
        <v>#DIV/0!</v>
      </c>
      <c r="G258" s="395">
        <v>0.66666666666666663</v>
      </c>
      <c r="H258" s="395">
        <v>0</v>
      </c>
      <c r="I258" s="395">
        <v>0</v>
      </c>
      <c r="J258" s="395">
        <v>0</v>
      </c>
      <c r="K258" s="108">
        <v>1</v>
      </c>
      <c r="L258" s="108">
        <v>9</v>
      </c>
      <c r="M258" s="109">
        <v>0.1111111111111111</v>
      </c>
      <c r="N258" s="600">
        <v>4.333333333333333</v>
      </c>
      <c r="O258" s="328"/>
    </row>
    <row r="259" spans="1:15" s="18" customFormat="1" ht="15.75" thickBot="1">
      <c r="A259" s="592" t="s">
        <v>25</v>
      </c>
      <c r="B259" s="396">
        <v>6</v>
      </c>
      <c r="C259" s="396" t="s">
        <v>17</v>
      </c>
      <c r="D259" s="570" t="s">
        <v>45</v>
      </c>
      <c r="E259" s="396" t="s">
        <v>245</v>
      </c>
      <c r="F259" s="397" t="e">
        <f>'Breakdown -Count'!F1172/'Breakdown -Count'!K1172</f>
        <v>#DIV/0!</v>
      </c>
      <c r="G259" s="397">
        <v>0.4</v>
      </c>
      <c r="H259" s="397">
        <v>6.6666666666666666E-2</v>
      </c>
      <c r="I259" s="397">
        <v>0.16666666666666666</v>
      </c>
      <c r="J259" s="397">
        <v>3.3333333333333333E-2</v>
      </c>
      <c r="K259" s="398">
        <v>1</v>
      </c>
      <c r="L259" s="398">
        <v>44</v>
      </c>
      <c r="M259" s="399">
        <v>2.2727272727272728E-2</v>
      </c>
      <c r="N259" s="601">
        <v>3.8333333333333335</v>
      </c>
      <c r="O259" s="328"/>
    </row>
    <row r="260" spans="1:15" s="18" customFormat="1" ht="30">
      <c r="A260" s="591" t="s">
        <v>53</v>
      </c>
      <c r="B260" s="100">
        <v>1</v>
      </c>
      <c r="C260" s="100" t="s">
        <v>9</v>
      </c>
      <c r="D260" s="593" t="s">
        <v>44</v>
      </c>
      <c r="E260" s="100" t="s">
        <v>137</v>
      </c>
      <c r="F260" s="428" t="e">
        <f>'Breakdown -Count'!F815/'Breakdown -Count'!K815</f>
        <v>#DIV/0!</v>
      </c>
      <c r="G260" s="428">
        <v>0.5</v>
      </c>
      <c r="H260" s="428">
        <v>0.125</v>
      </c>
      <c r="I260" s="428">
        <v>0.125</v>
      </c>
      <c r="J260" s="428">
        <v>0</v>
      </c>
      <c r="K260" s="103">
        <v>1</v>
      </c>
      <c r="L260" s="103">
        <v>22</v>
      </c>
      <c r="M260" s="104">
        <v>4.5454545454545456E-2</v>
      </c>
      <c r="N260" s="256">
        <v>3.875</v>
      </c>
      <c r="O260" s="328"/>
    </row>
    <row r="261" spans="1:15" s="18" customFormat="1" ht="30">
      <c r="A261" s="590" t="s">
        <v>53</v>
      </c>
      <c r="B261" s="106">
        <v>3</v>
      </c>
      <c r="C261" s="106" t="s">
        <v>9</v>
      </c>
      <c r="D261" s="111" t="s">
        <v>44</v>
      </c>
      <c r="E261" s="106" t="s">
        <v>137</v>
      </c>
      <c r="F261" s="395" t="e">
        <f>'Breakdown -Count'!F843/'Breakdown -Count'!K843</f>
        <v>#DIV/0!</v>
      </c>
      <c r="G261" s="395">
        <v>1</v>
      </c>
      <c r="H261" s="395">
        <v>0</v>
      </c>
      <c r="I261" s="395">
        <v>0</v>
      </c>
      <c r="J261" s="395">
        <v>0</v>
      </c>
      <c r="K261" s="108">
        <v>1</v>
      </c>
      <c r="L261" s="108">
        <v>12</v>
      </c>
      <c r="M261" s="109">
        <v>8.3333333333333329E-2</v>
      </c>
      <c r="N261" s="600">
        <v>4</v>
      </c>
      <c r="O261" s="674"/>
    </row>
    <row r="262" spans="1:15" s="18" customFormat="1" ht="30">
      <c r="A262" s="590" t="s">
        <v>53</v>
      </c>
      <c r="B262" s="106">
        <v>5</v>
      </c>
      <c r="C262" s="106" t="s">
        <v>9</v>
      </c>
      <c r="D262" s="111" t="s">
        <v>44</v>
      </c>
      <c r="E262" s="106" t="s">
        <v>137</v>
      </c>
      <c r="F262" s="395" t="e">
        <f>'Breakdown -Count'!F871/'Breakdown -Count'!K871</f>
        <v>#DIV/0!</v>
      </c>
      <c r="G262" s="395">
        <v>0.63636363636363635</v>
      </c>
      <c r="H262" s="395">
        <v>0.22727272727272727</v>
      </c>
      <c r="I262" s="395">
        <v>0</v>
      </c>
      <c r="J262" s="395">
        <v>0</v>
      </c>
      <c r="K262" s="108">
        <v>1</v>
      </c>
      <c r="L262" s="108">
        <v>43</v>
      </c>
      <c r="M262" s="109">
        <v>2.3255813953488372E-2</v>
      </c>
      <c r="N262" s="600">
        <v>3.9090909090909087</v>
      </c>
      <c r="O262" s="328"/>
    </row>
    <row r="263" spans="1:15" s="18" customFormat="1" ht="30">
      <c r="A263" s="590" t="s">
        <v>53</v>
      </c>
      <c r="B263" s="106">
        <v>7</v>
      </c>
      <c r="C263" s="106" t="s">
        <v>9</v>
      </c>
      <c r="D263" s="111" t="s">
        <v>44</v>
      </c>
      <c r="E263" s="106" t="s">
        <v>137</v>
      </c>
      <c r="F263" s="395" t="e">
        <f>'Breakdown -Count'!F899/'Breakdown -Count'!K899</f>
        <v>#DIV/0!</v>
      </c>
      <c r="G263" s="395">
        <v>0.66666666666666663</v>
      </c>
      <c r="H263" s="395">
        <v>0.33333333333333331</v>
      </c>
      <c r="I263" s="395">
        <v>0</v>
      </c>
      <c r="J263" s="395">
        <v>0</v>
      </c>
      <c r="K263" s="108">
        <v>1</v>
      </c>
      <c r="L263" s="108">
        <v>3</v>
      </c>
      <c r="M263" s="109">
        <v>0.33333333333333331</v>
      </c>
      <c r="N263" s="600">
        <v>3.6666666666666665</v>
      </c>
      <c r="O263" s="328"/>
    </row>
    <row r="264" spans="1:15" s="18" customFormat="1" ht="30">
      <c r="A264" s="590" t="s">
        <v>52</v>
      </c>
      <c r="B264" s="106">
        <v>1</v>
      </c>
      <c r="C264" s="106" t="s">
        <v>9</v>
      </c>
      <c r="D264" s="111" t="s">
        <v>44</v>
      </c>
      <c r="E264" s="106" t="s">
        <v>137</v>
      </c>
      <c r="F264" s="395" t="e">
        <f>'Breakdown -Count'!F913/'Breakdown -Count'!K913</f>
        <v>#DIV/0!</v>
      </c>
      <c r="G264" s="395">
        <v>0.6</v>
      </c>
      <c r="H264" s="395">
        <v>0</v>
      </c>
      <c r="I264" s="395">
        <v>0</v>
      </c>
      <c r="J264" s="395">
        <v>0</v>
      </c>
      <c r="K264" s="108">
        <v>1</v>
      </c>
      <c r="L264" s="108">
        <v>10</v>
      </c>
      <c r="M264" s="109">
        <v>0.1</v>
      </c>
      <c r="N264" s="600">
        <v>4.4000000000000004</v>
      </c>
      <c r="O264" s="328"/>
    </row>
    <row r="265" spans="1:15" s="18" customFormat="1" ht="30">
      <c r="A265" s="590" t="s">
        <v>52</v>
      </c>
      <c r="B265" s="106">
        <v>2</v>
      </c>
      <c r="C265" s="106" t="s">
        <v>9</v>
      </c>
      <c r="D265" s="111" t="s">
        <v>44</v>
      </c>
      <c r="E265" s="106" t="s">
        <v>137</v>
      </c>
      <c r="F265" s="395" t="e">
        <f>'Breakdown -Count'!F927/'Breakdown -Count'!K927</f>
        <v>#DIV/0!</v>
      </c>
      <c r="G265" s="395">
        <v>0.58333333333333337</v>
      </c>
      <c r="H265" s="395">
        <v>0.33333333333333331</v>
      </c>
      <c r="I265" s="395">
        <v>0</v>
      </c>
      <c r="J265" s="395">
        <v>0</v>
      </c>
      <c r="K265" s="108">
        <v>1</v>
      </c>
      <c r="L265" s="108">
        <v>19</v>
      </c>
      <c r="M265" s="109">
        <v>5.2631578947368418E-2</v>
      </c>
      <c r="N265" s="600">
        <v>3.75</v>
      </c>
      <c r="O265" s="328"/>
    </row>
    <row r="266" spans="1:15" s="18" customFormat="1" ht="30">
      <c r="A266" s="590" t="s">
        <v>52</v>
      </c>
      <c r="B266" s="106">
        <v>3</v>
      </c>
      <c r="C266" s="106" t="s">
        <v>9</v>
      </c>
      <c r="D266" s="111" t="s">
        <v>44</v>
      </c>
      <c r="E266" s="106" t="s">
        <v>137</v>
      </c>
      <c r="F266" s="395" t="e">
        <f>'Breakdown -Count'!F941/'Breakdown -Count'!K941</f>
        <v>#DIV/0!</v>
      </c>
      <c r="G266" s="395">
        <v>0.5</v>
      </c>
      <c r="H266" s="395">
        <v>0.33333333333333331</v>
      </c>
      <c r="I266" s="395">
        <v>0</v>
      </c>
      <c r="J266" s="395">
        <v>0</v>
      </c>
      <c r="K266" s="108">
        <v>1</v>
      </c>
      <c r="L266" s="108">
        <v>20</v>
      </c>
      <c r="M266" s="109">
        <v>0.05</v>
      </c>
      <c r="N266" s="600">
        <v>3.833333333333333</v>
      </c>
      <c r="O266" s="328"/>
    </row>
    <row r="267" spans="1:15" s="18" customFormat="1" ht="30">
      <c r="A267" s="590" t="s">
        <v>52</v>
      </c>
      <c r="B267" s="106">
        <v>4</v>
      </c>
      <c r="C267" s="106" t="s">
        <v>9</v>
      </c>
      <c r="D267" s="111" t="s">
        <v>44</v>
      </c>
      <c r="E267" s="106" t="s">
        <v>137</v>
      </c>
      <c r="F267" s="395" t="e">
        <f>'Breakdown -Count'!F955/'Breakdown -Count'!K955</f>
        <v>#DIV/0!</v>
      </c>
      <c r="G267" s="395">
        <v>0.55555555555555558</v>
      </c>
      <c r="H267" s="395">
        <v>0.22222222222222221</v>
      </c>
      <c r="I267" s="395">
        <v>0</v>
      </c>
      <c r="J267" s="395">
        <v>0</v>
      </c>
      <c r="K267" s="108">
        <v>1</v>
      </c>
      <c r="L267" s="108">
        <v>20</v>
      </c>
      <c r="M267" s="109">
        <v>0.05</v>
      </c>
      <c r="N267" s="600">
        <v>4</v>
      </c>
      <c r="O267" s="328"/>
    </row>
    <row r="268" spans="1:15" s="18" customFormat="1" ht="30">
      <c r="A268" s="590" t="s">
        <v>52</v>
      </c>
      <c r="B268" s="106">
        <v>6</v>
      </c>
      <c r="C268" s="106" t="s">
        <v>9</v>
      </c>
      <c r="D268" s="111" t="s">
        <v>44</v>
      </c>
      <c r="E268" s="106" t="s">
        <v>137</v>
      </c>
      <c r="F268" s="395" t="e">
        <f>'Breakdown -Count'!F983/'Breakdown -Count'!K983</f>
        <v>#DIV/0!</v>
      </c>
      <c r="G268" s="395">
        <v>0.69230769230769229</v>
      </c>
      <c r="H268" s="395">
        <v>7.6923076923076927E-2</v>
      </c>
      <c r="I268" s="395">
        <v>0</v>
      </c>
      <c r="J268" s="395">
        <v>0</v>
      </c>
      <c r="K268" s="108">
        <v>1</v>
      </c>
      <c r="L268" s="108">
        <v>31</v>
      </c>
      <c r="M268" s="109">
        <v>3.2258064516129031E-2</v>
      </c>
      <c r="N268" s="600">
        <v>4.1538461538461542</v>
      </c>
      <c r="O268" s="328"/>
    </row>
    <row r="269" spans="1:15" s="18" customFormat="1" ht="30">
      <c r="A269" s="590" t="s">
        <v>50</v>
      </c>
      <c r="B269" s="106">
        <v>1</v>
      </c>
      <c r="C269" s="106" t="s">
        <v>9</v>
      </c>
      <c r="D269" s="111" t="s">
        <v>44</v>
      </c>
      <c r="E269" s="106" t="s">
        <v>137</v>
      </c>
      <c r="F269" s="395" t="e">
        <f>'Breakdown -Count'!F997/'Breakdown -Count'!K997</f>
        <v>#DIV/0!</v>
      </c>
      <c r="G269" s="395">
        <v>0.66666666666666663</v>
      </c>
      <c r="H269" s="395">
        <v>8.3333333333333329E-2</v>
      </c>
      <c r="I269" s="395">
        <v>0</v>
      </c>
      <c r="J269" s="395">
        <v>0</v>
      </c>
      <c r="K269" s="108">
        <v>1</v>
      </c>
      <c r="L269" s="108">
        <v>22</v>
      </c>
      <c r="M269" s="109">
        <v>4.5454545454545456E-2</v>
      </c>
      <c r="N269" s="600">
        <v>4.1666666666666661</v>
      </c>
      <c r="O269" s="328"/>
    </row>
    <row r="270" spans="1:15" s="18" customFormat="1" ht="30">
      <c r="A270" s="590" t="s">
        <v>50</v>
      </c>
      <c r="B270" s="106">
        <v>2</v>
      </c>
      <c r="C270" s="106" t="s">
        <v>9</v>
      </c>
      <c r="D270" s="111" t="s">
        <v>44</v>
      </c>
      <c r="E270" s="106" t="s">
        <v>137</v>
      </c>
      <c r="F270" s="395" t="e">
        <f>'Breakdown -Count'!F1011/'Breakdown -Count'!K1011</f>
        <v>#DIV/0!</v>
      </c>
      <c r="G270" s="395">
        <v>0.66666666666666663</v>
      </c>
      <c r="H270" s="395">
        <v>0.16666666666666666</v>
      </c>
      <c r="I270" s="395">
        <v>0.16666666666666666</v>
      </c>
      <c r="J270" s="395">
        <v>0</v>
      </c>
      <c r="K270" s="108">
        <v>0.99999999999999989</v>
      </c>
      <c r="L270" s="108">
        <v>10</v>
      </c>
      <c r="M270" s="109">
        <v>9.9999999999999992E-2</v>
      </c>
      <c r="N270" s="600">
        <v>3.5000000000000004</v>
      </c>
      <c r="O270" s="328"/>
    </row>
    <row r="271" spans="1:15" s="18" customFormat="1" ht="30">
      <c r="A271" s="590" t="s">
        <v>50</v>
      </c>
      <c r="B271" s="106">
        <v>3</v>
      </c>
      <c r="C271" s="106" t="s">
        <v>9</v>
      </c>
      <c r="D271" s="111" t="s">
        <v>44</v>
      </c>
      <c r="E271" s="106" t="s">
        <v>137</v>
      </c>
      <c r="F271" s="395" t="e">
        <f>'Breakdown -Count'!F1025/'Breakdown -Count'!K1025</f>
        <v>#DIV/0!</v>
      </c>
      <c r="G271" s="395">
        <v>0.77777777777777779</v>
      </c>
      <c r="H271" s="395">
        <v>0</v>
      </c>
      <c r="I271" s="395">
        <v>0</v>
      </c>
      <c r="J271" s="395">
        <v>0</v>
      </c>
      <c r="K271" s="108">
        <v>1</v>
      </c>
      <c r="L271" s="108">
        <v>18</v>
      </c>
      <c r="M271" s="109">
        <v>5.5555555555555552E-2</v>
      </c>
      <c r="N271" s="600">
        <v>4.2222222222222223</v>
      </c>
      <c r="O271" s="328"/>
    </row>
    <row r="272" spans="1:15" s="18" customFormat="1" ht="30">
      <c r="A272" s="590" t="s">
        <v>50</v>
      </c>
      <c r="B272" s="106">
        <v>6</v>
      </c>
      <c r="C272" s="106" t="s">
        <v>9</v>
      </c>
      <c r="D272" s="111" t="s">
        <v>44</v>
      </c>
      <c r="E272" s="106" t="s">
        <v>137</v>
      </c>
      <c r="F272" s="395" t="e">
        <f>'Breakdown -Count'!F1067/'Breakdown -Count'!K1067</f>
        <v>#DIV/0!</v>
      </c>
      <c r="G272" s="395">
        <v>0.75</v>
      </c>
      <c r="H272" s="395">
        <v>0</v>
      </c>
      <c r="I272" s="395">
        <v>0</v>
      </c>
      <c r="J272" s="395">
        <v>0</v>
      </c>
      <c r="K272" s="108">
        <v>1</v>
      </c>
      <c r="L272" s="108">
        <v>8</v>
      </c>
      <c r="M272" s="109">
        <v>0.125</v>
      </c>
      <c r="N272" s="600">
        <v>4.25</v>
      </c>
      <c r="O272" s="328"/>
    </row>
    <row r="273" spans="1:15" s="18" customFormat="1" ht="30">
      <c r="A273" s="590" t="s">
        <v>50</v>
      </c>
      <c r="B273" s="106">
        <v>7</v>
      </c>
      <c r="C273" s="106" t="s">
        <v>9</v>
      </c>
      <c r="D273" s="111" t="s">
        <v>44</v>
      </c>
      <c r="E273" s="106" t="s">
        <v>137</v>
      </c>
      <c r="F273" s="395" t="e">
        <f>'Breakdown -Count'!F1081/'Breakdown -Count'!K1081</f>
        <v>#DIV/0!</v>
      </c>
      <c r="G273" s="395">
        <v>0.5</v>
      </c>
      <c r="H273" s="395">
        <v>0</v>
      </c>
      <c r="I273" s="395">
        <v>0</v>
      </c>
      <c r="J273" s="395">
        <v>0</v>
      </c>
      <c r="K273" s="108">
        <v>1</v>
      </c>
      <c r="L273" s="108">
        <v>8</v>
      </c>
      <c r="M273" s="109">
        <v>0.125</v>
      </c>
      <c r="N273" s="600">
        <v>4.5</v>
      </c>
      <c r="O273" s="328"/>
    </row>
    <row r="274" spans="1:15" s="18" customFormat="1" ht="30">
      <c r="A274" s="590" t="s">
        <v>25</v>
      </c>
      <c r="B274" s="106">
        <v>1</v>
      </c>
      <c r="C274" s="106" t="s">
        <v>9</v>
      </c>
      <c r="D274" s="111" t="s">
        <v>44</v>
      </c>
      <c r="E274" s="106" t="s">
        <v>137</v>
      </c>
      <c r="F274" s="395" t="e">
        <f>'Breakdown -Count'!F1095/'Breakdown -Count'!K1095</f>
        <v>#DIV/0!</v>
      </c>
      <c r="G274" s="395">
        <v>0.47058823529411764</v>
      </c>
      <c r="H274" s="395">
        <v>0.35294117647058826</v>
      </c>
      <c r="I274" s="395">
        <v>5.8823529411764705E-2</v>
      </c>
      <c r="J274" s="395">
        <v>5.8823529411764705E-2</v>
      </c>
      <c r="K274" s="108">
        <v>1</v>
      </c>
      <c r="L274" s="108">
        <v>33</v>
      </c>
      <c r="M274" s="109">
        <v>3.0303030303030304E-2</v>
      </c>
      <c r="N274" s="600">
        <v>3.4117647058823528</v>
      </c>
      <c r="O274" s="328"/>
    </row>
    <row r="275" spans="1:15" s="18" customFormat="1" ht="30">
      <c r="A275" s="590" t="s">
        <v>25</v>
      </c>
      <c r="B275" s="106">
        <v>2</v>
      </c>
      <c r="C275" s="106" t="s">
        <v>9</v>
      </c>
      <c r="D275" s="111" t="s">
        <v>44</v>
      </c>
      <c r="E275" s="106" t="s">
        <v>137</v>
      </c>
      <c r="F275" s="395" t="e">
        <f>'Breakdown -Count'!F1109/'Breakdown -Count'!K1109</f>
        <v>#DIV/0!</v>
      </c>
      <c r="G275" s="395">
        <v>0.7</v>
      </c>
      <c r="H275" s="395">
        <v>0.1</v>
      </c>
      <c r="I275" s="395">
        <v>0</v>
      </c>
      <c r="J275" s="395">
        <v>0</v>
      </c>
      <c r="K275" s="108">
        <v>0.99999999999999989</v>
      </c>
      <c r="L275" s="108">
        <v>16</v>
      </c>
      <c r="M275" s="109">
        <v>6.2499999999999993E-2</v>
      </c>
      <c r="N275" s="600">
        <v>4.1000000000000005</v>
      </c>
      <c r="O275" s="328"/>
    </row>
    <row r="276" spans="1:15" s="18" customFormat="1" ht="30">
      <c r="A276" s="590" t="s">
        <v>25</v>
      </c>
      <c r="B276" s="106">
        <v>3</v>
      </c>
      <c r="C276" s="106" t="s">
        <v>9</v>
      </c>
      <c r="D276" s="111" t="s">
        <v>44</v>
      </c>
      <c r="E276" s="106" t="s">
        <v>137</v>
      </c>
      <c r="F276" s="395" t="e">
        <f>'Breakdown -Count'!F1123/'Breakdown -Count'!K1123</f>
        <v>#DIV/0!</v>
      </c>
      <c r="G276" s="395">
        <v>0.58333333333333337</v>
      </c>
      <c r="H276" s="395">
        <v>0.25</v>
      </c>
      <c r="I276" s="395">
        <v>0</v>
      </c>
      <c r="J276" s="395">
        <v>0</v>
      </c>
      <c r="K276" s="108">
        <v>1</v>
      </c>
      <c r="L276" s="108">
        <v>26</v>
      </c>
      <c r="M276" s="109">
        <v>3.8461538461538464E-2</v>
      </c>
      <c r="N276" s="600">
        <v>3.916666666666667</v>
      </c>
      <c r="O276" s="674"/>
    </row>
    <row r="277" spans="1:15" s="18" customFormat="1" ht="30">
      <c r="A277" s="590" t="s">
        <v>25</v>
      </c>
      <c r="B277" s="106">
        <v>4</v>
      </c>
      <c r="C277" s="106" t="s">
        <v>9</v>
      </c>
      <c r="D277" s="111" t="s">
        <v>44</v>
      </c>
      <c r="E277" s="106" t="s">
        <v>137</v>
      </c>
      <c r="F277" s="395" t="e">
        <f>'Breakdown -Count'!F1137/'Breakdown -Count'!K1137</f>
        <v>#DIV/0!</v>
      </c>
      <c r="G277" s="395">
        <v>0.77777777777777779</v>
      </c>
      <c r="H277" s="395">
        <v>0.1111111111111111</v>
      </c>
      <c r="I277" s="395">
        <v>0</v>
      </c>
      <c r="J277" s="395">
        <v>0</v>
      </c>
      <c r="K277" s="108">
        <v>1</v>
      </c>
      <c r="L277" s="108">
        <v>18</v>
      </c>
      <c r="M277" s="109">
        <v>5.5555555555555552E-2</v>
      </c>
      <c r="N277" s="600">
        <v>4</v>
      </c>
      <c r="O277" s="328"/>
    </row>
    <row r="278" spans="1:15" s="18" customFormat="1" ht="30">
      <c r="A278" s="590" t="s">
        <v>25</v>
      </c>
      <c r="B278" s="106">
        <v>5</v>
      </c>
      <c r="C278" s="106" t="s">
        <v>9</v>
      </c>
      <c r="D278" s="111" t="s">
        <v>44</v>
      </c>
      <c r="E278" s="106" t="s">
        <v>137</v>
      </c>
      <c r="F278" s="395" t="e">
        <f>'Breakdown -Count'!F1151/'Breakdown -Count'!K1151</f>
        <v>#DIV/0!</v>
      </c>
      <c r="G278" s="395">
        <v>0.5</v>
      </c>
      <c r="H278" s="395">
        <v>0.33333333333333331</v>
      </c>
      <c r="I278" s="395">
        <v>8.3333333333333329E-2</v>
      </c>
      <c r="J278" s="395">
        <v>0</v>
      </c>
      <c r="K278" s="108">
        <v>1</v>
      </c>
      <c r="L278" s="108">
        <v>22</v>
      </c>
      <c r="M278" s="109">
        <v>4.5454545454545456E-2</v>
      </c>
      <c r="N278" s="600">
        <v>3.583333333333333</v>
      </c>
      <c r="O278" s="328"/>
    </row>
    <row r="279" spans="1:15" s="18" customFormat="1" ht="30">
      <c r="A279" s="590" t="s">
        <v>25</v>
      </c>
      <c r="B279" s="106">
        <v>6</v>
      </c>
      <c r="C279" s="106" t="s">
        <v>9</v>
      </c>
      <c r="D279" s="111" t="s">
        <v>44</v>
      </c>
      <c r="E279" s="106" t="s">
        <v>137</v>
      </c>
      <c r="F279" s="395" t="e">
        <f>'Breakdown -Count'!F1165/'Breakdown -Count'!K1165</f>
        <v>#DIV/0!</v>
      </c>
      <c r="G279" s="395">
        <v>0.6</v>
      </c>
      <c r="H279" s="395">
        <v>0.1</v>
      </c>
      <c r="I279" s="395">
        <v>3.3333333333333333E-2</v>
      </c>
      <c r="J279" s="395">
        <v>0</v>
      </c>
      <c r="K279" s="108">
        <v>1</v>
      </c>
      <c r="L279" s="108">
        <v>44</v>
      </c>
      <c r="M279" s="109">
        <v>2.2727272727272728E-2</v>
      </c>
      <c r="N279" s="600">
        <v>4.0999999999999996</v>
      </c>
      <c r="O279" s="328"/>
    </row>
    <row r="280" spans="1:15" s="18" customFormat="1" ht="30">
      <c r="A280" s="590" t="s">
        <v>25</v>
      </c>
      <c r="B280" s="106">
        <v>7</v>
      </c>
      <c r="C280" s="106" t="s">
        <v>9</v>
      </c>
      <c r="D280" s="111" t="s">
        <v>44</v>
      </c>
      <c r="E280" s="106" t="s">
        <v>137</v>
      </c>
      <c r="F280" s="395" t="e">
        <f>'Breakdown -Count'!F1179/'Breakdown -Count'!K1179</f>
        <v>#DIV/0!</v>
      </c>
      <c r="G280" s="395">
        <v>0.63636363636363635</v>
      </c>
      <c r="H280" s="395">
        <v>0.36363636363636365</v>
      </c>
      <c r="I280" s="395">
        <v>0</v>
      </c>
      <c r="J280" s="395">
        <v>0</v>
      </c>
      <c r="K280" s="108">
        <v>1</v>
      </c>
      <c r="L280" s="108">
        <v>26</v>
      </c>
      <c r="M280" s="109">
        <v>3.8461538461538464E-2</v>
      </c>
      <c r="N280" s="600">
        <v>3.6363636363636362</v>
      </c>
      <c r="O280" s="328"/>
    </row>
    <row r="281" spans="1:15" s="18" customFormat="1" ht="30">
      <c r="A281" s="590" t="s">
        <v>53</v>
      </c>
      <c r="B281" s="106">
        <v>1</v>
      </c>
      <c r="C281" s="106" t="s">
        <v>10</v>
      </c>
      <c r="D281" s="111" t="s">
        <v>37</v>
      </c>
      <c r="E281" s="106" t="s">
        <v>137</v>
      </c>
      <c r="F281" s="395" t="e">
        <f>'Breakdown -Count'!F816/'Breakdown -Count'!K816</f>
        <v>#DIV/0!</v>
      </c>
      <c r="G281" s="395">
        <v>0.5</v>
      </c>
      <c r="H281" s="395">
        <v>0.125</v>
      </c>
      <c r="I281" s="395">
        <v>0.125</v>
      </c>
      <c r="J281" s="395">
        <v>0</v>
      </c>
      <c r="K281" s="108">
        <v>1</v>
      </c>
      <c r="L281" s="108">
        <v>22</v>
      </c>
      <c r="M281" s="109">
        <v>4.5454545454545456E-2</v>
      </c>
      <c r="N281" s="600">
        <v>3.875</v>
      </c>
      <c r="O281" s="328"/>
    </row>
    <row r="282" spans="1:15" s="18" customFormat="1" ht="30">
      <c r="A282" s="590" t="s">
        <v>53</v>
      </c>
      <c r="B282" s="106">
        <v>3</v>
      </c>
      <c r="C282" s="106" t="s">
        <v>10</v>
      </c>
      <c r="D282" s="111" t="s">
        <v>37</v>
      </c>
      <c r="E282" s="106" t="s">
        <v>137</v>
      </c>
      <c r="F282" s="395" t="e">
        <f>'Breakdown -Count'!F844/'Breakdown -Count'!K844</f>
        <v>#DIV/0!</v>
      </c>
      <c r="G282" s="395">
        <v>1</v>
      </c>
      <c r="H282" s="395">
        <v>0</v>
      </c>
      <c r="I282" s="395">
        <v>0</v>
      </c>
      <c r="J282" s="395">
        <v>0</v>
      </c>
      <c r="K282" s="108">
        <v>1</v>
      </c>
      <c r="L282" s="108">
        <v>12</v>
      </c>
      <c r="M282" s="109">
        <v>8.3333333333333329E-2</v>
      </c>
      <c r="N282" s="600">
        <v>4</v>
      </c>
      <c r="O282" s="328"/>
    </row>
    <row r="283" spans="1:15" s="18" customFormat="1" ht="30">
      <c r="A283" s="590" t="s">
        <v>53</v>
      </c>
      <c r="B283" s="106">
        <v>5</v>
      </c>
      <c r="C283" s="106" t="s">
        <v>10</v>
      </c>
      <c r="D283" s="111" t="s">
        <v>37</v>
      </c>
      <c r="E283" s="106" t="s">
        <v>137</v>
      </c>
      <c r="F283" s="395" t="e">
        <f>'Breakdown -Count'!F872/'Breakdown -Count'!K872</f>
        <v>#DIV/0!</v>
      </c>
      <c r="G283" s="395">
        <v>0.61904761904761907</v>
      </c>
      <c r="H283" s="395">
        <v>0.2857142857142857</v>
      </c>
      <c r="I283" s="395">
        <v>4.7619047619047616E-2</v>
      </c>
      <c r="J283" s="395">
        <v>0</v>
      </c>
      <c r="K283" s="108">
        <v>1</v>
      </c>
      <c r="L283" s="108">
        <v>43</v>
      </c>
      <c r="M283" s="109">
        <v>2.3255813953488372E-2</v>
      </c>
      <c r="N283" s="600">
        <v>3.666666666666667</v>
      </c>
      <c r="O283" s="328"/>
    </row>
    <row r="284" spans="1:15" s="18" customFormat="1" ht="30">
      <c r="A284" s="590" t="s">
        <v>53</v>
      </c>
      <c r="B284" s="106">
        <v>6</v>
      </c>
      <c r="C284" s="106" t="s">
        <v>10</v>
      </c>
      <c r="D284" s="111" t="s">
        <v>37</v>
      </c>
      <c r="E284" s="106" t="s">
        <v>137</v>
      </c>
      <c r="F284" s="395" t="e">
        <f>'Breakdown -Count'!F886/'Breakdown -Count'!K886</f>
        <v>#DIV/0!</v>
      </c>
      <c r="G284" s="395">
        <v>0.66666666666666663</v>
      </c>
      <c r="H284" s="395">
        <v>0.33333333333333331</v>
      </c>
      <c r="I284" s="395">
        <v>0</v>
      </c>
      <c r="J284" s="395">
        <v>0</v>
      </c>
      <c r="K284" s="108">
        <v>1</v>
      </c>
      <c r="L284" s="108">
        <v>10</v>
      </c>
      <c r="M284" s="109">
        <v>0.1</v>
      </c>
      <c r="N284" s="600">
        <v>3.6666666666666665</v>
      </c>
      <c r="O284" s="328"/>
    </row>
    <row r="285" spans="1:15" s="18" customFormat="1" ht="30">
      <c r="A285" s="590" t="s">
        <v>53</v>
      </c>
      <c r="B285" s="106">
        <v>7</v>
      </c>
      <c r="C285" s="106" t="s">
        <v>10</v>
      </c>
      <c r="D285" s="111" t="s">
        <v>37</v>
      </c>
      <c r="E285" s="106" t="s">
        <v>137</v>
      </c>
      <c r="F285" s="395" t="e">
        <f>'Breakdown -Count'!F900/'Breakdown -Count'!K900</f>
        <v>#DIV/0!</v>
      </c>
      <c r="G285" s="395">
        <v>0.66666666666666663</v>
      </c>
      <c r="H285" s="395">
        <v>0.33333333333333331</v>
      </c>
      <c r="I285" s="395">
        <v>0</v>
      </c>
      <c r="J285" s="395">
        <v>0</v>
      </c>
      <c r="K285" s="108">
        <v>1</v>
      </c>
      <c r="L285" s="108">
        <v>3</v>
      </c>
      <c r="M285" s="109">
        <v>0.33333333333333331</v>
      </c>
      <c r="N285" s="600">
        <v>3.6666666666666665</v>
      </c>
      <c r="O285" s="328"/>
    </row>
    <row r="286" spans="1:15" s="18" customFormat="1" ht="30">
      <c r="A286" s="590" t="s">
        <v>52</v>
      </c>
      <c r="B286" s="106">
        <v>1</v>
      </c>
      <c r="C286" s="106" t="s">
        <v>10</v>
      </c>
      <c r="D286" s="111" t="s">
        <v>37</v>
      </c>
      <c r="E286" s="106" t="s">
        <v>137</v>
      </c>
      <c r="F286" s="395" t="e">
        <f>'Breakdown -Count'!F914/'Breakdown -Count'!K914</f>
        <v>#DIV/0!</v>
      </c>
      <c r="G286" s="395">
        <v>0.6</v>
      </c>
      <c r="H286" s="395">
        <v>0.2</v>
      </c>
      <c r="I286" s="395">
        <v>0</v>
      </c>
      <c r="J286" s="395">
        <v>0</v>
      </c>
      <c r="K286" s="108">
        <v>1</v>
      </c>
      <c r="L286" s="108">
        <v>10</v>
      </c>
      <c r="M286" s="109">
        <v>0.1</v>
      </c>
      <c r="N286" s="600">
        <v>4</v>
      </c>
      <c r="O286" s="328"/>
    </row>
    <row r="287" spans="1:15" s="18" customFormat="1" ht="30">
      <c r="A287" s="590" t="s">
        <v>52</v>
      </c>
      <c r="B287" s="106">
        <v>2</v>
      </c>
      <c r="C287" s="106" t="s">
        <v>10</v>
      </c>
      <c r="D287" s="111" t="s">
        <v>37</v>
      </c>
      <c r="E287" s="106" t="s">
        <v>137</v>
      </c>
      <c r="F287" s="395" t="e">
        <f>'Breakdown -Count'!F928/'Breakdown -Count'!K928</f>
        <v>#DIV/0!</v>
      </c>
      <c r="G287" s="395">
        <v>0.58333333333333337</v>
      </c>
      <c r="H287" s="395">
        <v>0.25</v>
      </c>
      <c r="I287" s="395">
        <v>0</v>
      </c>
      <c r="J287" s="395">
        <v>0</v>
      </c>
      <c r="K287" s="108">
        <v>1</v>
      </c>
      <c r="L287" s="108">
        <v>19</v>
      </c>
      <c r="M287" s="109">
        <v>5.2631578947368418E-2</v>
      </c>
      <c r="N287" s="600">
        <v>3.916666666666667</v>
      </c>
      <c r="O287" s="674"/>
    </row>
    <row r="288" spans="1:15" s="18" customFormat="1" ht="30">
      <c r="A288" s="590" t="s">
        <v>52</v>
      </c>
      <c r="B288" s="106">
        <v>4</v>
      </c>
      <c r="C288" s="106" t="s">
        <v>10</v>
      </c>
      <c r="D288" s="111" t="s">
        <v>37</v>
      </c>
      <c r="E288" s="106" t="s">
        <v>137</v>
      </c>
      <c r="F288" s="395" t="e">
        <f>'Breakdown -Count'!F956/'Breakdown -Count'!K956</f>
        <v>#DIV/0!</v>
      </c>
      <c r="G288" s="395">
        <v>0.55555555555555558</v>
      </c>
      <c r="H288" s="395">
        <v>0.22222222222222221</v>
      </c>
      <c r="I288" s="395">
        <v>0</v>
      </c>
      <c r="J288" s="395">
        <v>0</v>
      </c>
      <c r="K288" s="108">
        <v>1</v>
      </c>
      <c r="L288" s="108">
        <v>20</v>
      </c>
      <c r="M288" s="109">
        <v>0.05</v>
      </c>
      <c r="N288" s="600">
        <v>4</v>
      </c>
      <c r="O288" s="328"/>
    </row>
    <row r="289" spans="1:15" s="18" customFormat="1" ht="30">
      <c r="A289" s="590" t="s">
        <v>52</v>
      </c>
      <c r="B289" s="106">
        <v>6</v>
      </c>
      <c r="C289" s="106" t="s">
        <v>10</v>
      </c>
      <c r="D289" s="111" t="s">
        <v>37</v>
      </c>
      <c r="E289" s="106" t="s">
        <v>137</v>
      </c>
      <c r="F289" s="395" t="e">
        <f>'Breakdown -Count'!F984/'Breakdown -Count'!K984</f>
        <v>#DIV/0!</v>
      </c>
      <c r="G289" s="395">
        <v>0.61538461538461542</v>
      </c>
      <c r="H289" s="395">
        <v>0.15384615384615385</v>
      </c>
      <c r="I289" s="395">
        <v>0</v>
      </c>
      <c r="J289" s="395">
        <v>0</v>
      </c>
      <c r="K289" s="108">
        <v>1</v>
      </c>
      <c r="L289" s="108">
        <v>31</v>
      </c>
      <c r="M289" s="109">
        <v>3.2258064516129031E-2</v>
      </c>
      <c r="N289" s="600">
        <v>4.0769230769230775</v>
      </c>
      <c r="O289" s="328"/>
    </row>
    <row r="290" spans="1:15" s="18" customFormat="1" ht="30">
      <c r="A290" s="590" t="s">
        <v>50</v>
      </c>
      <c r="B290" s="106">
        <v>1</v>
      </c>
      <c r="C290" s="106" t="s">
        <v>10</v>
      </c>
      <c r="D290" s="111" t="s">
        <v>37</v>
      </c>
      <c r="E290" s="106" t="s">
        <v>137</v>
      </c>
      <c r="F290" s="395" t="e">
        <f>'Breakdown -Count'!F998/'Breakdown -Count'!K998</f>
        <v>#DIV/0!</v>
      </c>
      <c r="G290" s="395">
        <v>0.66666666666666663</v>
      </c>
      <c r="H290" s="395">
        <v>8.3333333333333329E-2</v>
      </c>
      <c r="I290" s="395">
        <v>0</v>
      </c>
      <c r="J290" s="395">
        <v>0</v>
      </c>
      <c r="K290" s="108">
        <v>1</v>
      </c>
      <c r="L290" s="108">
        <v>22</v>
      </c>
      <c r="M290" s="109">
        <v>4.5454545454545456E-2</v>
      </c>
      <c r="N290" s="600">
        <v>4.1666666666666661</v>
      </c>
      <c r="O290" s="328"/>
    </row>
    <row r="291" spans="1:15" s="18" customFormat="1" ht="30">
      <c r="A291" s="590" t="s">
        <v>50</v>
      </c>
      <c r="B291" s="106">
        <v>3</v>
      </c>
      <c r="C291" s="106" t="s">
        <v>10</v>
      </c>
      <c r="D291" s="111" t="s">
        <v>37</v>
      </c>
      <c r="E291" s="106" t="s">
        <v>137</v>
      </c>
      <c r="F291" s="395" t="e">
        <f>'Breakdown -Count'!F1026/'Breakdown -Count'!K1026</f>
        <v>#DIV/0!</v>
      </c>
      <c r="G291" s="395">
        <v>0.66666666666666663</v>
      </c>
      <c r="H291" s="395">
        <v>0</v>
      </c>
      <c r="I291" s="395">
        <v>0</v>
      </c>
      <c r="J291" s="395">
        <v>0</v>
      </c>
      <c r="K291" s="108">
        <v>1</v>
      </c>
      <c r="L291" s="108">
        <v>18</v>
      </c>
      <c r="M291" s="109">
        <v>5.5555555555555552E-2</v>
      </c>
      <c r="N291" s="600">
        <v>4.333333333333333</v>
      </c>
      <c r="O291" s="328"/>
    </row>
    <row r="292" spans="1:15" s="18" customFormat="1" ht="30">
      <c r="A292" s="590" t="s">
        <v>50</v>
      </c>
      <c r="B292" s="106">
        <v>6</v>
      </c>
      <c r="C292" s="106" t="s">
        <v>10</v>
      </c>
      <c r="D292" s="111" t="s">
        <v>37</v>
      </c>
      <c r="E292" s="106" t="s">
        <v>137</v>
      </c>
      <c r="F292" s="395" t="e">
        <f>'Breakdown -Count'!F1068/'Breakdown -Count'!K1068</f>
        <v>#DIV/0!</v>
      </c>
      <c r="G292" s="395">
        <v>0.75</v>
      </c>
      <c r="H292" s="395">
        <v>0</v>
      </c>
      <c r="I292" s="395">
        <v>0</v>
      </c>
      <c r="J292" s="395">
        <v>0</v>
      </c>
      <c r="K292" s="108">
        <v>1</v>
      </c>
      <c r="L292" s="108">
        <v>8</v>
      </c>
      <c r="M292" s="109">
        <v>0.125</v>
      </c>
      <c r="N292" s="600">
        <v>4.25</v>
      </c>
      <c r="O292" s="328"/>
    </row>
    <row r="293" spans="1:15" s="18" customFormat="1" ht="30">
      <c r="A293" s="590" t="s">
        <v>50</v>
      </c>
      <c r="B293" s="106">
        <v>7</v>
      </c>
      <c r="C293" s="106" t="s">
        <v>10</v>
      </c>
      <c r="D293" s="111" t="s">
        <v>37</v>
      </c>
      <c r="E293" s="106" t="s">
        <v>137</v>
      </c>
      <c r="F293" s="395" t="e">
        <f>'Breakdown -Count'!F1082/'Breakdown -Count'!K1082</f>
        <v>#DIV/0!</v>
      </c>
      <c r="G293" s="395">
        <v>0.5</v>
      </c>
      <c r="H293" s="395">
        <v>0</v>
      </c>
      <c r="I293" s="395">
        <v>0</v>
      </c>
      <c r="J293" s="395">
        <v>0</v>
      </c>
      <c r="K293" s="108">
        <v>1</v>
      </c>
      <c r="L293" s="108">
        <v>8</v>
      </c>
      <c r="M293" s="109">
        <v>0.125</v>
      </c>
      <c r="N293" s="600">
        <v>4.5</v>
      </c>
      <c r="O293" s="328"/>
    </row>
    <row r="294" spans="1:15" s="18" customFormat="1" ht="30">
      <c r="A294" s="590" t="s">
        <v>25</v>
      </c>
      <c r="B294" s="106">
        <v>1</v>
      </c>
      <c r="C294" s="106" t="s">
        <v>10</v>
      </c>
      <c r="D294" s="111" t="s">
        <v>37</v>
      </c>
      <c r="E294" s="106" t="s">
        <v>137</v>
      </c>
      <c r="F294" s="395" t="e">
        <f>'Breakdown -Count'!F1096/'Breakdown -Count'!K1096</f>
        <v>#DIV/0!</v>
      </c>
      <c r="G294" s="395">
        <v>0.5</v>
      </c>
      <c r="H294" s="395">
        <v>0.27777777777777779</v>
      </c>
      <c r="I294" s="395">
        <v>5.5555555555555552E-2</v>
      </c>
      <c r="J294" s="395">
        <v>0</v>
      </c>
      <c r="K294" s="108">
        <v>1</v>
      </c>
      <c r="L294" s="108">
        <v>33</v>
      </c>
      <c r="M294" s="109">
        <v>3.0303030303030304E-2</v>
      </c>
      <c r="N294" s="600">
        <v>3.7777777777777777</v>
      </c>
      <c r="O294" s="328"/>
    </row>
    <row r="295" spans="1:15" s="18" customFormat="1" ht="30">
      <c r="A295" s="590" t="s">
        <v>25</v>
      </c>
      <c r="B295" s="106">
        <v>2</v>
      </c>
      <c r="C295" s="106" t="s">
        <v>10</v>
      </c>
      <c r="D295" s="111" t="s">
        <v>37</v>
      </c>
      <c r="E295" s="106" t="s">
        <v>137</v>
      </c>
      <c r="F295" s="395" t="e">
        <f>'Breakdown -Count'!F1110/'Breakdown -Count'!K1110</f>
        <v>#DIV/0!</v>
      </c>
      <c r="G295" s="395">
        <v>0.8</v>
      </c>
      <c r="H295" s="395">
        <v>0.1</v>
      </c>
      <c r="I295" s="395">
        <v>0</v>
      </c>
      <c r="J295" s="395">
        <v>0</v>
      </c>
      <c r="K295" s="108">
        <v>1</v>
      </c>
      <c r="L295" s="108">
        <v>16</v>
      </c>
      <c r="M295" s="109">
        <v>6.25E-2</v>
      </c>
      <c r="N295" s="600">
        <v>4</v>
      </c>
      <c r="O295" s="328"/>
    </row>
    <row r="296" spans="1:15" s="18" customFormat="1" ht="30">
      <c r="A296" s="590" t="s">
        <v>25</v>
      </c>
      <c r="B296" s="106">
        <v>3</v>
      </c>
      <c r="C296" s="106" t="s">
        <v>10</v>
      </c>
      <c r="D296" s="111" t="s">
        <v>37</v>
      </c>
      <c r="E296" s="106" t="s">
        <v>137</v>
      </c>
      <c r="F296" s="395" t="e">
        <f>'Breakdown -Count'!F1124/'Breakdown -Count'!K1124</f>
        <v>#DIV/0!</v>
      </c>
      <c r="G296" s="395">
        <v>0.41666666666666669</v>
      </c>
      <c r="H296" s="395">
        <v>0.33333333333333331</v>
      </c>
      <c r="I296" s="395">
        <v>0</v>
      </c>
      <c r="J296" s="395">
        <v>0</v>
      </c>
      <c r="K296" s="108">
        <v>1</v>
      </c>
      <c r="L296" s="108">
        <v>26</v>
      </c>
      <c r="M296" s="109">
        <v>3.8461538461538464E-2</v>
      </c>
      <c r="N296" s="600">
        <v>3.916666666666667</v>
      </c>
      <c r="O296" s="328"/>
    </row>
    <row r="297" spans="1:15" s="18" customFormat="1" ht="30">
      <c r="A297" s="590" t="s">
        <v>25</v>
      </c>
      <c r="B297" s="106">
        <v>4</v>
      </c>
      <c r="C297" s="106" t="s">
        <v>10</v>
      </c>
      <c r="D297" s="111" t="s">
        <v>37</v>
      </c>
      <c r="E297" s="106" t="s">
        <v>137</v>
      </c>
      <c r="F297" s="395" t="e">
        <f>'Breakdown -Count'!F1138/'Breakdown -Count'!K1138</f>
        <v>#DIV/0!</v>
      </c>
      <c r="G297" s="395">
        <v>0.66666666666666663</v>
      </c>
      <c r="H297" s="395">
        <v>0.1111111111111111</v>
      </c>
      <c r="I297" s="395">
        <v>0</v>
      </c>
      <c r="J297" s="395">
        <v>0</v>
      </c>
      <c r="K297" s="108">
        <v>1</v>
      </c>
      <c r="L297" s="108">
        <v>18</v>
      </c>
      <c r="M297" s="109">
        <v>5.5555555555555552E-2</v>
      </c>
      <c r="N297" s="600">
        <v>4.1111111111111107</v>
      </c>
      <c r="O297" s="328"/>
    </row>
    <row r="298" spans="1:15" s="18" customFormat="1" ht="30">
      <c r="A298" s="590" t="s">
        <v>25</v>
      </c>
      <c r="B298" s="106">
        <v>5</v>
      </c>
      <c r="C298" s="106" t="s">
        <v>10</v>
      </c>
      <c r="D298" s="111" t="s">
        <v>37</v>
      </c>
      <c r="E298" s="106" t="s">
        <v>137</v>
      </c>
      <c r="F298" s="395" t="e">
        <f>'Breakdown -Count'!F1152/'Breakdown -Count'!K1152</f>
        <v>#DIV/0!</v>
      </c>
      <c r="G298" s="395">
        <v>0.5</v>
      </c>
      <c r="H298" s="395">
        <v>0.25</v>
      </c>
      <c r="I298" s="395">
        <v>0</v>
      </c>
      <c r="J298" s="395">
        <v>8.3333333333333329E-2</v>
      </c>
      <c r="K298" s="108">
        <v>1</v>
      </c>
      <c r="L298" s="108">
        <v>22</v>
      </c>
      <c r="M298" s="109">
        <v>4.5454545454545456E-2</v>
      </c>
      <c r="N298" s="600">
        <v>3.6666666666666665</v>
      </c>
      <c r="O298" s="674"/>
    </row>
    <row r="299" spans="1:15" s="18" customFormat="1" ht="30">
      <c r="A299" s="590" t="s">
        <v>25</v>
      </c>
      <c r="B299" s="106">
        <v>6</v>
      </c>
      <c r="C299" s="106" t="s">
        <v>10</v>
      </c>
      <c r="D299" s="111" t="s">
        <v>37</v>
      </c>
      <c r="E299" s="106" t="s">
        <v>137</v>
      </c>
      <c r="F299" s="395" t="e">
        <f>'Breakdown -Count'!F1166/'Breakdown -Count'!K1166</f>
        <v>#DIV/0!</v>
      </c>
      <c r="G299" s="395">
        <v>0.6333333333333333</v>
      </c>
      <c r="H299" s="395">
        <v>0.13333333333333333</v>
      </c>
      <c r="I299" s="395">
        <v>3.3333333333333333E-2</v>
      </c>
      <c r="J299" s="395">
        <v>0</v>
      </c>
      <c r="K299" s="108">
        <v>0.99999999999999989</v>
      </c>
      <c r="L299" s="108">
        <v>44</v>
      </c>
      <c r="M299" s="109">
        <v>2.2727272727272724E-2</v>
      </c>
      <c r="N299" s="600">
        <v>4</v>
      </c>
      <c r="O299" s="328"/>
    </row>
    <row r="300" spans="1:15" s="18" customFormat="1" ht="30.75" thickBot="1">
      <c r="A300" s="592" t="s">
        <v>25</v>
      </c>
      <c r="B300" s="396">
        <v>7</v>
      </c>
      <c r="C300" s="396" t="s">
        <v>10</v>
      </c>
      <c r="D300" s="570" t="s">
        <v>37</v>
      </c>
      <c r="E300" s="396" t="s">
        <v>137</v>
      </c>
      <c r="F300" s="397" t="e">
        <f>'Breakdown -Count'!F1180/'Breakdown -Count'!K1180</f>
        <v>#DIV/0!</v>
      </c>
      <c r="G300" s="397">
        <v>0.63636363636363635</v>
      </c>
      <c r="H300" s="397">
        <v>0.36363636363636365</v>
      </c>
      <c r="I300" s="397">
        <v>0</v>
      </c>
      <c r="J300" s="397">
        <v>0</v>
      </c>
      <c r="K300" s="398">
        <v>1</v>
      </c>
      <c r="L300" s="398">
        <v>26</v>
      </c>
      <c r="M300" s="399">
        <v>3.8461538461538464E-2</v>
      </c>
      <c r="N300" s="601">
        <v>3.6363636363636362</v>
      </c>
      <c r="O300" s="328"/>
    </row>
    <row r="301" spans="1:15" s="18" customFormat="1">
      <c r="A301" s="591" t="s">
        <v>53</v>
      </c>
      <c r="B301" s="100">
        <v>1</v>
      </c>
      <c r="C301" s="100" t="s">
        <v>0</v>
      </c>
      <c r="D301" s="599" t="s">
        <v>32</v>
      </c>
      <c r="E301" s="100" t="s">
        <v>134</v>
      </c>
      <c r="F301" s="428" t="e">
        <f>'Breakdown -Count'!F810/'Breakdown -Count'!K810</f>
        <v>#DIV/0!</v>
      </c>
      <c r="G301" s="428">
        <v>0.5714285714285714</v>
      </c>
      <c r="H301" s="428">
        <v>0.2857142857142857</v>
      </c>
      <c r="I301" s="428">
        <v>0.14285714285714285</v>
      </c>
      <c r="J301" s="428">
        <v>0</v>
      </c>
      <c r="K301" s="103">
        <v>1</v>
      </c>
      <c r="L301" s="103">
        <v>22</v>
      </c>
      <c r="M301" s="104">
        <v>4.5454545454545456E-2</v>
      </c>
      <c r="N301" s="256">
        <v>3.4285714285714284</v>
      </c>
      <c r="O301" s="328"/>
    </row>
    <row r="302" spans="1:15" s="18" customFormat="1">
      <c r="A302" s="590" t="s">
        <v>53</v>
      </c>
      <c r="B302" s="106">
        <v>3</v>
      </c>
      <c r="C302" s="106" t="s">
        <v>0</v>
      </c>
      <c r="D302" s="594" t="s">
        <v>32</v>
      </c>
      <c r="E302" s="106" t="s">
        <v>134</v>
      </c>
      <c r="F302" s="395" t="e">
        <f>'Breakdown -Count'!F838/'Breakdown -Count'!K838</f>
        <v>#DIV/0!</v>
      </c>
      <c r="G302" s="395">
        <v>1</v>
      </c>
      <c r="H302" s="395">
        <v>0</v>
      </c>
      <c r="I302" s="395">
        <v>0</v>
      </c>
      <c r="J302" s="395">
        <v>0</v>
      </c>
      <c r="K302" s="108">
        <v>1</v>
      </c>
      <c r="L302" s="108">
        <v>12</v>
      </c>
      <c r="M302" s="109">
        <v>8.3333333333333329E-2</v>
      </c>
      <c r="N302" s="600">
        <v>4</v>
      </c>
      <c r="O302" s="328"/>
    </row>
    <row r="303" spans="1:15" s="18" customFormat="1">
      <c r="A303" s="590" t="s">
        <v>53</v>
      </c>
      <c r="B303" s="106">
        <v>5</v>
      </c>
      <c r="C303" s="106" t="s">
        <v>0</v>
      </c>
      <c r="D303" s="594" t="s">
        <v>32</v>
      </c>
      <c r="E303" s="106" t="s">
        <v>134</v>
      </c>
      <c r="F303" s="395" t="e">
        <f>'Breakdown -Count'!F866/'Breakdown -Count'!K866</f>
        <v>#DIV/0!</v>
      </c>
      <c r="G303" s="395">
        <v>0.53333333333333333</v>
      </c>
      <c r="H303" s="395">
        <v>0.26666666666666666</v>
      </c>
      <c r="I303" s="395">
        <v>0</v>
      </c>
      <c r="J303" s="395">
        <v>0</v>
      </c>
      <c r="K303" s="108">
        <v>1</v>
      </c>
      <c r="L303" s="108">
        <v>43</v>
      </c>
      <c r="M303" s="109">
        <v>2.3255813953488372E-2</v>
      </c>
      <c r="N303" s="600">
        <v>3.9333333333333336</v>
      </c>
      <c r="O303" s="328"/>
    </row>
    <row r="304" spans="1:15" s="18" customFormat="1">
      <c r="A304" s="590" t="s">
        <v>53</v>
      </c>
      <c r="B304" s="106">
        <v>6</v>
      </c>
      <c r="C304" s="106" t="s">
        <v>0</v>
      </c>
      <c r="D304" s="594" t="s">
        <v>32</v>
      </c>
      <c r="E304" s="106" t="s">
        <v>134</v>
      </c>
      <c r="F304" s="395" t="e">
        <f>'Breakdown -Count'!F880/'Breakdown -Count'!K880</f>
        <v>#DIV/0!</v>
      </c>
      <c r="G304" s="395">
        <v>1</v>
      </c>
      <c r="H304" s="395">
        <v>0</v>
      </c>
      <c r="I304" s="395">
        <v>0</v>
      </c>
      <c r="J304" s="395">
        <v>0</v>
      </c>
      <c r="K304" s="108">
        <v>1</v>
      </c>
      <c r="L304" s="108">
        <v>10</v>
      </c>
      <c r="M304" s="109">
        <v>0.1</v>
      </c>
      <c r="N304" s="600">
        <v>4</v>
      </c>
      <c r="O304" s="328"/>
    </row>
    <row r="305" spans="1:15" s="18" customFormat="1">
      <c r="A305" s="590" t="s">
        <v>53</v>
      </c>
      <c r="B305" s="106">
        <v>7</v>
      </c>
      <c r="C305" s="106" t="s">
        <v>0</v>
      </c>
      <c r="D305" s="594" t="s">
        <v>32</v>
      </c>
      <c r="E305" s="106" t="s">
        <v>134</v>
      </c>
      <c r="F305" s="395" t="e">
        <f>'Breakdown -Count'!F894/'Breakdown -Count'!K894</f>
        <v>#DIV/0!</v>
      </c>
      <c r="G305" s="395">
        <v>1</v>
      </c>
      <c r="H305" s="395">
        <v>0</v>
      </c>
      <c r="I305" s="395">
        <v>0</v>
      </c>
      <c r="J305" s="395">
        <v>0</v>
      </c>
      <c r="K305" s="108">
        <v>1</v>
      </c>
      <c r="L305" s="108">
        <v>3</v>
      </c>
      <c r="M305" s="109">
        <v>0.33333333333333331</v>
      </c>
      <c r="N305" s="600">
        <v>4</v>
      </c>
      <c r="O305" s="328"/>
    </row>
    <row r="306" spans="1:15" s="18" customFormat="1">
      <c r="A306" s="590" t="s">
        <v>52</v>
      </c>
      <c r="B306" s="106">
        <v>4</v>
      </c>
      <c r="C306" s="106" t="s">
        <v>0</v>
      </c>
      <c r="D306" s="594" t="s">
        <v>32</v>
      </c>
      <c r="E306" s="106" t="s">
        <v>134</v>
      </c>
      <c r="F306" s="395" t="e">
        <f>'Breakdown -Count'!F950/'Breakdown -Count'!K950</f>
        <v>#DIV/0!</v>
      </c>
      <c r="G306" s="395">
        <v>0.42857142857142855</v>
      </c>
      <c r="H306" s="395">
        <v>0.2857142857142857</v>
      </c>
      <c r="I306" s="395">
        <v>0.14285714285714285</v>
      </c>
      <c r="J306" s="395">
        <v>0</v>
      </c>
      <c r="K306" s="108">
        <v>1</v>
      </c>
      <c r="L306" s="108">
        <v>20</v>
      </c>
      <c r="M306" s="109">
        <v>0.05</v>
      </c>
      <c r="N306" s="600">
        <v>3.5714285714285712</v>
      </c>
      <c r="O306" s="328"/>
    </row>
    <row r="307" spans="1:15" s="18" customFormat="1">
      <c r="A307" s="590" t="s">
        <v>52</v>
      </c>
      <c r="B307" s="106">
        <v>6</v>
      </c>
      <c r="C307" s="106" t="s">
        <v>0</v>
      </c>
      <c r="D307" s="594" t="s">
        <v>32</v>
      </c>
      <c r="E307" s="106" t="s">
        <v>134</v>
      </c>
      <c r="F307" s="395" t="e">
        <f>'Breakdown -Count'!F978/'Breakdown -Count'!K978</f>
        <v>#DIV/0!</v>
      </c>
      <c r="G307" s="395">
        <v>0.625</v>
      </c>
      <c r="H307" s="395">
        <v>0.25</v>
      </c>
      <c r="I307" s="395">
        <v>0.125</v>
      </c>
      <c r="J307" s="395">
        <v>0</v>
      </c>
      <c r="K307" s="108">
        <v>1</v>
      </c>
      <c r="L307" s="108">
        <v>31</v>
      </c>
      <c r="M307" s="109">
        <v>3.2258064516129031E-2</v>
      </c>
      <c r="N307" s="600">
        <v>3.5</v>
      </c>
      <c r="O307" s="328"/>
    </row>
    <row r="308" spans="1:15" s="18" customFormat="1">
      <c r="A308" s="590" t="s">
        <v>25</v>
      </c>
      <c r="B308" s="106">
        <v>1</v>
      </c>
      <c r="C308" s="106" t="s">
        <v>0</v>
      </c>
      <c r="D308" s="594" t="s">
        <v>32</v>
      </c>
      <c r="E308" s="106" t="s">
        <v>134</v>
      </c>
      <c r="F308" s="395" t="e">
        <f>'Breakdown -Count'!F1090/'Breakdown -Count'!K1090</f>
        <v>#DIV/0!</v>
      </c>
      <c r="G308" s="395">
        <v>0.6</v>
      </c>
      <c r="H308" s="395">
        <v>0.2</v>
      </c>
      <c r="I308" s="395">
        <v>0.1</v>
      </c>
      <c r="J308" s="395">
        <v>0</v>
      </c>
      <c r="K308" s="108">
        <v>0.99999999999999989</v>
      </c>
      <c r="L308" s="108">
        <v>33</v>
      </c>
      <c r="M308" s="109">
        <v>3.03030303030303E-2</v>
      </c>
      <c r="N308" s="600">
        <v>3.7000000000000006</v>
      </c>
      <c r="O308" s="328"/>
    </row>
    <row r="309" spans="1:15" s="18" customFormat="1">
      <c r="A309" s="590" t="s">
        <v>53</v>
      </c>
      <c r="B309" s="106">
        <v>3</v>
      </c>
      <c r="C309" s="106" t="s">
        <v>15</v>
      </c>
      <c r="D309" s="110" t="s">
        <v>41</v>
      </c>
      <c r="E309" s="106" t="s">
        <v>134</v>
      </c>
      <c r="F309" s="395" t="e">
        <f>'Breakdown -Count'!F848/'Breakdown -Count'!K848</f>
        <v>#DIV/0!</v>
      </c>
      <c r="G309" s="395">
        <v>1</v>
      </c>
      <c r="H309" s="395">
        <v>0</v>
      </c>
      <c r="I309" s="395">
        <v>0</v>
      </c>
      <c r="J309" s="395">
        <v>0</v>
      </c>
      <c r="K309" s="108">
        <v>1</v>
      </c>
      <c r="L309" s="108">
        <v>12</v>
      </c>
      <c r="M309" s="109">
        <v>8.3333333333333329E-2</v>
      </c>
      <c r="N309" s="600">
        <v>4</v>
      </c>
      <c r="O309" s="328"/>
    </row>
    <row r="310" spans="1:15" s="18" customFormat="1">
      <c r="A310" s="590" t="s">
        <v>53</v>
      </c>
      <c r="B310" s="106">
        <v>5</v>
      </c>
      <c r="C310" s="106" t="s">
        <v>15</v>
      </c>
      <c r="D310" s="110" t="s">
        <v>41</v>
      </c>
      <c r="E310" s="106" t="s">
        <v>134</v>
      </c>
      <c r="F310" s="395" t="e">
        <f>'Breakdown -Count'!F876/'Breakdown -Count'!K876</f>
        <v>#DIV/0!</v>
      </c>
      <c r="G310" s="395">
        <v>0.5</v>
      </c>
      <c r="H310" s="395">
        <v>0.36363636363636365</v>
      </c>
      <c r="I310" s="395">
        <v>0</v>
      </c>
      <c r="J310" s="395">
        <v>9.0909090909090912E-2</v>
      </c>
      <c r="K310" s="108">
        <v>1</v>
      </c>
      <c r="L310" s="108">
        <v>43</v>
      </c>
      <c r="M310" s="109">
        <v>2.3255813953488372E-2</v>
      </c>
      <c r="N310" s="600">
        <v>3.4090909090909092</v>
      </c>
      <c r="O310" s="328"/>
    </row>
    <row r="311" spans="1:15" s="18" customFormat="1">
      <c r="A311" s="590" t="s">
        <v>53</v>
      </c>
      <c r="B311" s="106">
        <v>7</v>
      </c>
      <c r="C311" s="106" t="s">
        <v>15</v>
      </c>
      <c r="D311" s="110" t="s">
        <v>41</v>
      </c>
      <c r="E311" s="106" t="s">
        <v>134</v>
      </c>
      <c r="F311" s="395" t="e">
        <f>'Breakdown -Count'!F904/'Breakdown -Count'!K904</f>
        <v>#DIV/0!</v>
      </c>
      <c r="G311" s="395">
        <v>0.66666666666666663</v>
      </c>
      <c r="H311" s="395">
        <v>0.33333333333333331</v>
      </c>
      <c r="I311" s="395">
        <v>0</v>
      </c>
      <c r="J311" s="395">
        <v>0</v>
      </c>
      <c r="K311" s="108">
        <v>1</v>
      </c>
      <c r="L311" s="108">
        <v>3</v>
      </c>
      <c r="M311" s="109">
        <v>0.33333333333333331</v>
      </c>
      <c r="N311" s="600">
        <v>3.6666666666666665</v>
      </c>
      <c r="O311" s="328"/>
    </row>
    <row r="312" spans="1:15" s="18" customFormat="1">
      <c r="A312" s="590" t="s">
        <v>52</v>
      </c>
      <c r="B312" s="106">
        <v>1</v>
      </c>
      <c r="C312" s="106" t="s">
        <v>15</v>
      </c>
      <c r="D312" s="110" t="s">
        <v>41</v>
      </c>
      <c r="E312" s="106" t="s">
        <v>134</v>
      </c>
      <c r="F312" s="395" t="e">
        <f>'Breakdown -Count'!F918/'Breakdown -Count'!K918</f>
        <v>#DIV/0!</v>
      </c>
      <c r="G312" s="395">
        <v>0.4</v>
      </c>
      <c r="H312" s="395">
        <v>0.2</v>
      </c>
      <c r="I312" s="395">
        <v>0</v>
      </c>
      <c r="J312" s="395">
        <v>0</v>
      </c>
      <c r="K312" s="108">
        <v>1</v>
      </c>
      <c r="L312" s="108">
        <v>10</v>
      </c>
      <c r="M312" s="109">
        <v>0.1</v>
      </c>
      <c r="N312" s="600">
        <v>4.2</v>
      </c>
      <c r="O312" s="328"/>
    </row>
    <row r="313" spans="1:15" s="18" customFormat="1">
      <c r="A313" s="590" t="s">
        <v>52</v>
      </c>
      <c r="B313" s="106">
        <v>2</v>
      </c>
      <c r="C313" s="106" t="s">
        <v>15</v>
      </c>
      <c r="D313" s="110" t="s">
        <v>41</v>
      </c>
      <c r="E313" s="106" t="s">
        <v>134</v>
      </c>
      <c r="F313" s="395" t="e">
        <f>'Breakdown -Count'!F932/'Breakdown -Count'!K932</f>
        <v>#DIV/0!</v>
      </c>
      <c r="G313" s="395">
        <v>0.45454545454545453</v>
      </c>
      <c r="H313" s="395">
        <v>0.27272727272727271</v>
      </c>
      <c r="I313" s="395">
        <v>0</v>
      </c>
      <c r="J313" s="395">
        <v>0</v>
      </c>
      <c r="K313" s="108">
        <v>1</v>
      </c>
      <c r="L313" s="108">
        <v>19</v>
      </c>
      <c r="M313" s="109">
        <v>5.2631578947368418E-2</v>
      </c>
      <c r="N313" s="600">
        <v>4</v>
      </c>
      <c r="O313" s="328"/>
    </row>
    <row r="314" spans="1:15" s="18" customFormat="1">
      <c r="A314" s="590" t="s">
        <v>50</v>
      </c>
      <c r="B314" s="106">
        <v>1</v>
      </c>
      <c r="C314" s="106" t="s">
        <v>15</v>
      </c>
      <c r="D314" s="110" t="s">
        <v>41</v>
      </c>
      <c r="E314" s="106" t="s">
        <v>134</v>
      </c>
      <c r="F314" s="395" t="e">
        <f>'Breakdown -Count'!F1002/'Breakdown -Count'!K1002</f>
        <v>#DIV/0!</v>
      </c>
      <c r="G314" s="395">
        <v>0.41666666666666669</v>
      </c>
      <c r="H314" s="395">
        <v>0.33333333333333331</v>
      </c>
      <c r="I314" s="395">
        <v>0</v>
      </c>
      <c r="J314" s="395">
        <v>0</v>
      </c>
      <c r="K314" s="108">
        <v>1</v>
      </c>
      <c r="L314" s="108">
        <v>22</v>
      </c>
      <c r="M314" s="109">
        <v>4.5454545454545456E-2</v>
      </c>
      <c r="N314" s="600">
        <v>3.916666666666667</v>
      </c>
      <c r="O314" s="328"/>
    </row>
    <row r="315" spans="1:15" s="18" customFormat="1">
      <c r="A315" s="590" t="s">
        <v>50</v>
      </c>
      <c r="B315" s="106">
        <v>7</v>
      </c>
      <c r="C315" s="106" t="s">
        <v>15</v>
      </c>
      <c r="D315" s="110" t="s">
        <v>41</v>
      </c>
      <c r="E315" s="106" t="s">
        <v>134</v>
      </c>
      <c r="F315" s="395" t="e">
        <f>'Breakdown -Count'!F1086/'Breakdown -Count'!K1086</f>
        <v>#DIV/0!</v>
      </c>
      <c r="G315" s="395">
        <v>0.5</v>
      </c>
      <c r="H315" s="395">
        <v>0</v>
      </c>
      <c r="I315" s="395">
        <v>0</v>
      </c>
      <c r="J315" s="395">
        <v>0</v>
      </c>
      <c r="K315" s="108">
        <v>1</v>
      </c>
      <c r="L315" s="108">
        <v>8</v>
      </c>
      <c r="M315" s="109">
        <v>0.125</v>
      </c>
      <c r="N315" s="600">
        <v>4.5</v>
      </c>
      <c r="O315" s="328"/>
    </row>
    <row r="316" spans="1:15" s="18" customFormat="1">
      <c r="A316" s="590" t="s">
        <v>25</v>
      </c>
      <c r="B316" s="106">
        <v>6</v>
      </c>
      <c r="C316" s="106" t="s">
        <v>15</v>
      </c>
      <c r="D316" s="110" t="s">
        <v>41</v>
      </c>
      <c r="E316" s="106" t="s">
        <v>134</v>
      </c>
      <c r="F316" s="395" t="e">
        <f>'Breakdown -Count'!F1170/'Breakdown -Count'!K1170</f>
        <v>#DIV/0!</v>
      </c>
      <c r="G316" s="395">
        <v>0.48275862068965519</v>
      </c>
      <c r="H316" s="395">
        <v>0.34482758620689657</v>
      </c>
      <c r="I316" s="395">
        <v>0</v>
      </c>
      <c r="J316" s="395">
        <v>0</v>
      </c>
      <c r="K316" s="108">
        <v>1</v>
      </c>
      <c r="L316" s="108">
        <v>44</v>
      </c>
      <c r="M316" s="109">
        <v>2.2727272727272728E-2</v>
      </c>
      <c r="N316" s="600">
        <v>3.8275862068965516</v>
      </c>
      <c r="O316" s="328"/>
    </row>
    <row r="317" spans="1:15" s="18" customFormat="1" ht="15.75" thickBot="1">
      <c r="A317" s="592" t="s">
        <v>25</v>
      </c>
      <c r="B317" s="396">
        <v>7</v>
      </c>
      <c r="C317" s="396" t="s">
        <v>15</v>
      </c>
      <c r="D317" s="336" t="s">
        <v>41</v>
      </c>
      <c r="E317" s="396" t="s">
        <v>134</v>
      </c>
      <c r="F317" s="397" t="e">
        <f>'Breakdown -Count'!F1184/'Breakdown -Count'!K1184</f>
        <v>#DIV/0!</v>
      </c>
      <c r="G317" s="397">
        <v>0.45454545454545453</v>
      </c>
      <c r="H317" s="397">
        <v>0.36363636363636365</v>
      </c>
      <c r="I317" s="397">
        <v>0</v>
      </c>
      <c r="J317" s="397">
        <v>9.0909090909090912E-2</v>
      </c>
      <c r="K317" s="398">
        <v>1</v>
      </c>
      <c r="L317" s="398">
        <v>26</v>
      </c>
      <c r="M317" s="399">
        <v>3.8461538461538464E-2</v>
      </c>
      <c r="N317" s="601">
        <v>3.4545454545454541</v>
      </c>
      <c r="O317" s="328"/>
    </row>
    <row r="318" spans="1:15" s="18" customFormat="1">
      <c r="A318" s="591" t="s">
        <v>51</v>
      </c>
      <c r="B318" s="100">
        <v>1</v>
      </c>
      <c r="C318" s="100" t="s">
        <v>12</v>
      </c>
      <c r="D318" s="569" t="s">
        <v>38</v>
      </c>
      <c r="E318" s="100" t="s">
        <v>138</v>
      </c>
      <c r="F318" s="428" t="e">
        <f>'Breakdown -Count'!F804/'Breakdown -Count'!K804</f>
        <v>#DIV/0!</v>
      </c>
      <c r="G318" s="428">
        <v>0.55555555555555558</v>
      </c>
      <c r="H318" s="428">
        <v>0.27777777777777779</v>
      </c>
      <c r="I318" s="428">
        <v>5.5555555555555552E-2</v>
      </c>
      <c r="J318" s="428">
        <v>0</v>
      </c>
      <c r="K318" s="8">
        <v>1</v>
      </c>
      <c r="L318" s="8">
        <v>32</v>
      </c>
      <c r="M318" s="10">
        <v>3.125E-2</v>
      </c>
      <c r="N318" s="254">
        <v>3.7222222222222223</v>
      </c>
      <c r="O318" s="328"/>
    </row>
    <row r="319" spans="1:15" s="18" customFormat="1">
      <c r="A319" s="590" t="s">
        <v>53</v>
      </c>
      <c r="B319" s="106">
        <v>3</v>
      </c>
      <c r="C319" s="106" t="s">
        <v>12</v>
      </c>
      <c r="D319" s="110" t="s">
        <v>38</v>
      </c>
      <c r="E319" s="106" t="s">
        <v>138</v>
      </c>
      <c r="F319" s="395" t="e">
        <f>'Breakdown -Count'!F846/'Breakdown -Count'!K846</f>
        <v>#DIV/0!</v>
      </c>
      <c r="G319" s="395">
        <v>1</v>
      </c>
      <c r="H319" s="395">
        <v>0</v>
      </c>
      <c r="I319" s="395">
        <v>0</v>
      </c>
      <c r="J319" s="395">
        <v>0</v>
      </c>
      <c r="K319" s="108">
        <v>1</v>
      </c>
      <c r="L319" s="108">
        <v>12</v>
      </c>
      <c r="M319" s="109">
        <v>8.3333333333333329E-2</v>
      </c>
      <c r="N319" s="600">
        <v>4</v>
      </c>
      <c r="O319" s="328"/>
    </row>
    <row r="320" spans="1:15" s="18" customFormat="1">
      <c r="A320" s="590" t="s">
        <v>52</v>
      </c>
      <c r="B320" s="106">
        <v>1</v>
      </c>
      <c r="C320" s="106" t="s">
        <v>12</v>
      </c>
      <c r="D320" s="110" t="s">
        <v>38</v>
      </c>
      <c r="E320" s="106" t="s">
        <v>138</v>
      </c>
      <c r="F320" s="395" t="e">
        <f>'Breakdown -Count'!F916/'Breakdown -Count'!K916</f>
        <v>#DIV/0!</v>
      </c>
      <c r="G320" s="395">
        <v>0.6</v>
      </c>
      <c r="H320" s="395">
        <v>0.2</v>
      </c>
      <c r="I320" s="395">
        <v>0</v>
      </c>
      <c r="J320" s="395">
        <v>0</v>
      </c>
      <c r="K320" s="108">
        <v>1</v>
      </c>
      <c r="L320" s="108">
        <v>10</v>
      </c>
      <c r="M320" s="109">
        <v>0.1</v>
      </c>
      <c r="N320" s="600">
        <v>4</v>
      </c>
      <c r="O320" s="328"/>
    </row>
    <row r="321" spans="1:15" s="18" customFormat="1">
      <c r="A321" s="590" t="s">
        <v>52</v>
      </c>
      <c r="B321" s="106">
        <v>6</v>
      </c>
      <c r="C321" s="106" t="s">
        <v>12</v>
      </c>
      <c r="D321" s="110" t="s">
        <v>38</v>
      </c>
      <c r="E321" s="106" t="s">
        <v>138</v>
      </c>
      <c r="F321" s="395" t="e">
        <f>'Breakdown -Count'!F986/'Breakdown -Count'!K986</f>
        <v>#DIV/0!</v>
      </c>
      <c r="G321" s="395">
        <v>0.46153846153846156</v>
      </c>
      <c r="H321" s="395">
        <v>0.38461538461538464</v>
      </c>
      <c r="I321" s="395">
        <v>0</v>
      </c>
      <c r="J321" s="395">
        <v>0</v>
      </c>
      <c r="K321" s="108">
        <v>1</v>
      </c>
      <c r="L321" s="108">
        <v>31</v>
      </c>
      <c r="M321" s="109">
        <v>3.2258064516129031E-2</v>
      </c>
      <c r="N321" s="600">
        <v>3.7692307692307692</v>
      </c>
      <c r="O321" s="328"/>
    </row>
    <row r="322" spans="1:15" s="18" customFormat="1">
      <c r="A322" s="590" t="s">
        <v>50</v>
      </c>
      <c r="B322" s="106">
        <v>3</v>
      </c>
      <c r="C322" s="106" t="s">
        <v>12</v>
      </c>
      <c r="D322" s="110" t="s">
        <v>38</v>
      </c>
      <c r="E322" s="106" t="s">
        <v>138</v>
      </c>
      <c r="F322" s="395" t="e">
        <f>'Breakdown -Count'!F1028/'Breakdown -Count'!K1028</f>
        <v>#DIV/0!</v>
      </c>
      <c r="G322" s="395">
        <v>0.55555555555555558</v>
      </c>
      <c r="H322" s="395">
        <v>0</v>
      </c>
      <c r="I322" s="395">
        <v>0</v>
      </c>
      <c r="J322" s="395">
        <v>0.1111111111111111</v>
      </c>
      <c r="K322" s="108">
        <v>1</v>
      </c>
      <c r="L322" s="108">
        <v>18</v>
      </c>
      <c r="M322" s="109">
        <v>5.5555555555555552E-2</v>
      </c>
      <c r="N322" s="600">
        <v>4</v>
      </c>
      <c r="O322" s="328"/>
    </row>
    <row r="323" spans="1:15" s="18" customFormat="1">
      <c r="A323" s="590" t="s">
        <v>50</v>
      </c>
      <c r="B323" s="106">
        <v>6</v>
      </c>
      <c r="C323" s="106" t="s">
        <v>12</v>
      </c>
      <c r="D323" s="110" t="s">
        <v>38</v>
      </c>
      <c r="E323" s="106" t="s">
        <v>138</v>
      </c>
      <c r="F323" s="395" t="e">
        <f>'Breakdown -Count'!F1070/'Breakdown -Count'!K1070</f>
        <v>#DIV/0!</v>
      </c>
      <c r="G323" s="395">
        <v>0.75</v>
      </c>
      <c r="H323" s="395">
        <v>0.25</v>
      </c>
      <c r="I323" s="395">
        <v>0</v>
      </c>
      <c r="J323" s="395">
        <v>0</v>
      </c>
      <c r="K323" s="108">
        <v>1</v>
      </c>
      <c r="L323" s="108">
        <v>8</v>
      </c>
      <c r="M323" s="109">
        <v>0.125</v>
      </c>
      <c r="N323" s="600">
        <v>3.75</v>
      </c>
      <c r="O323" s="328"/>
    </row>
    <row r="324" spans="1:15" s="18" customFormat="1">
      <c r="A324" s="590" t="s">
        <v>50</v>
      </c>
      <c r="B324" s="106">
        <v>7</v>
      </c>
      <c r="C324" s="106" t="s">
        <v>12</v>
      </c>
      <c r="D324" s="110" t="s">
        <v>38</v>
      </c>
      <c r="E324" s="106" t="s">
        <v>138</v>
      </c>
      <c r="F324" s="395" t="e">
        <f>'Breakdown -Count'!F1084/'Breakdown -Count'!K1084</f>
        <v>#DIV/0!</v>
      </c>
      <c r="G324" s="395">
        <v>0.5</v>
      </c>
      <c r="H324" s="395">
        <v>0</v>
      </c>
      <c r="I324" s="395">
        <v>0</v>
      </c>
      <c r="J324" s="395">
        <v>0</v>
      </c>
      <c r="K324" s="108">
        <v>1</v>
      </c>
      <c r="L324" s="108">
        <v>8</v>
      </c>
      <c r="M324" s="109">
        <v>0.125</v>
      </c>
      <c r="N324" s="600">
        <v>4.5</v>
      </c>
      <c r="O324" s="328"/>
    </row>
    <row r="325" spans="1:15" s="18" customFormat="1">
      <c r="A325" s="590" t="s">
        <v>25</v>
      </c>
      <c r="B325" s="106">
        <v>2</v>
      </c>
      <c r="C325" s="106" t="s">
        <v>12</v>
      </c>
      <c r="D325" s="110" t="s">
        <v>38</v>
      </c>
      <c r="E325" s="106" t="s">
        <v>138</v>
      </c>
      <c r="F325" s="395" t="e">
        <f>'Breakdown -Count'!F1112/'Breakdown -Count'!K1112</f>
        <v>#DIV/0!</v>
      </c>
      <c r="G325" s="395">
        <v>0.4</v>
      </c>
      <c r="H325" s="395">
        <v>0.1</v>
      </c>
      <c r="I325" s="395">
        <v>0.1</v>
      </c>
      <c r="J325" s="395">
        <v>0.1</v>
      </c>
      <c r="K325" s="108">
        <v>0.99999999999999989</v>
      </c>
      <c r="L325" s="108">
        <v>16</v>
      </c>
      <c r="M325" s="109">
        <v>6.2499999999999993E-2</v>
      </c>
      <c r="N325" s="600">
        <v>3.7000000000000011</v>
      </c>
      <c r="O325" s="328"/>
    </row>
    <row r="326" spans="1:15" s="18" customFormat="1">
      <c r="A326" s="590" t="s">
        <v>25</v>
      </c>
      <c r="B326" s="106">
        <v>3</v>
      </c>
      <c r="C326" s="106" t="s">
        <v>12</v>
      </c>
      <c r="D326" s="110" t="s">
        <v>38</v>
      </c>
      <c r="E326" s="106" t="s">
        <v>138</v>
      </c>
      <c r="F326" s="395" t="e">
        <f>'Breakdown -Count'!F1126/'Breakdown -Count'!K1126</f>
        <v>#DIV/0!</v>
      </c>
      <c r="G326" s="395">
        <v>0.5</v>
      </c>
      <c r="H326" s="395">
        <v>0.33333333333333331</v>
      </c>
      <c r="I326" s="395">
        <v>0</v>
      </c>
      <c r="J326" s="395">
        <v>0</v>
      </c>
      <c r="K326" s="108">
        <v>1</v>
      </c>
      <c r="L326" s="108">
        <v>26</v>
      </c>
      <c r="M326" s="109">
        <v>3.8461538461538464E-2</v>
      </c>
      <c r="N326" s="600">
        <v>3.833333333333333</v>
      </c>
      <c r="O326" s="328"/>
    </row>
    <row r="327" spans="1:15" s="18" customFormat="1">
      <c r="A327" s="590" t="s">
        <v>25</v>
      </c>
      <c r="B327" s="106">
        <v>6</v>
      </c>
      <c r="C327" s="106" t="s">
        <v>12</v>
      </c>
      <c r="D327" s="110" t="s">
        <v>38</v>
      </c>
      <c r="E327" s="106" t="s">
        <v>138</v>
      </c>
      <c r="F327" s="395" t="e">
        <f>'Breakdown -Count'!F1168/'Breakdown -Count'!K1168</f>
        <v>#DIV/0!</v>
      </c>
      <c r="G327" s="395">
        <v>0.48275862068965519</v>
      </c>
      <c r="H327" s="395">
        <v>0.37931034482758619</v>
      </c>
      <c r="I327" s="395">
        <v>3.4482758620689655E-2</v>
      </c>
      <c r="J327" s="395">
        <v>0</v>
      </c>
      <c r="K327" s="108">
        <v>1</v>
      </c>
      <c r="L327" s="108">
        <v>44</v>
      </c>
      <c r="M327" s="109">
        <v>2.2727272727272728E-2</v>
      </c>
      <c r="N327" s="600">
        <v>3.6551724137931036</v>
      </c>
      <c r="O327" s="328"/>
    </row>
    <row r="328" spans="1:15" s="18" customFormat="1" ht="15.75" thickBot="1">
      <c r="A328" s="592" t="s">
        <v>25</v>
      </c>
      <c r="B328" s="396">
        <v>7</v>
      </c>
      <c r="C328" s="396" t="s">
        <v>12</v>
      </c>
      <c r="D328" s="336" t="s">
        <v>38</v>
      </c>
      <c r="E328" s="396" t="s">
        <v>138</v>
      </c>
      <c r="F328" s="397" t="e">
        <f>'Breakdown -Count'!F1182/'Breakdown -Count'!K1182</f>
        <v>#DIV/0!</v>
      </c>
      <c r="G328" s="397">
        <v>0.45454545454545453</v>
      </c>
      <c r="H328" s="397">
        <v>0.36363636363636365</v>
      </c>
      <c r="I328" s="397">
        <v>9.0909090909090912E-2</v>
      </c>
      <c r="J328" s="397">
        <v>9.0909090909090912E-2</v>
      </c>
      <c r="K328" s="398">
        <v>1</v>
      </c>
      <c r="L328" s="398">
        <v>26</v>
      </c>
      <c r="M328" s="399">
        <v>3.8461538461538464E-2</v>
      </c>
      <c r="N328" s="601">
        <v>3.1818181818181817</v>
      </c>
      <c r="O328" s="328"/>
    </row>
  </sheetData>
  <autoFilter ref="A3:N70"/>
  <sortState ref="A152:N317">
    <sortCondition ref="E260:E317"/>
    <sortCondition ref="C260:C317"/>
  </sortState>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theme="8" tint="0.79998168889431442"/>
  </sheetPr>
  <dimension ref="A1:R317"/>
  <sheetViews>
    <sheetView topLeftCell="A3" workbookViewId="0">
      <selection activeCell="D10" sqref="D10"/>
    </sheetView>
  </sheetViews>
  <sheetFormatPr defaultRowHeight="15"/>
  <cols>
    <col min="1" max="1" width="12.7109375" customWidth="1"/>
    <col min="2" max="2" width="7.7109375" style="250" customWidth="1"/>
    <col min="3" max="3" width="8.140625" customWidth="1"/>
    <col min="4" max="4" width="79.7109375" customWidth="1"/>
    <col min="5" max="5" width="14.42578125" style="627" customWidth="1"/>
    <col min="6" max="6" width="17.140625" style="576" hidden="1" customWidth="1"/>
    <col min="7" max="8" width="18.42578125" style="627" customWidth="1"/>
    <col min="9" max="9" width="21.5703125" customWidth="1"/>
    <col min="10" max="10" width="18.42578125" customWidth="1"/>
    <col min="11" max="13" width="17.42578125" hidden="1" customWidth="1"/>
    <col min="14" max="14" width="17.42578125" customWidth="1"/>
    <col min="15" max="15" width="2.5703125" customWidth="1"/>
    <col min="16" max="16" width="14.7109375" customWidth="1"/>
    <col min="17" max="17" width="11.85546875" customWidth="1"/>
    <col min="18" max="18" width="7.42578125" customWidth="1"/>
  </cols>
  <sheetData>
    <row r="1" spans="1:18" ht="16.5">
      <c r="A1" s="613"/>
      <c r="B1" s="614"/>
    </row>
    <row r="2" spans="1:18" s="623" customFormat="1" ht="24.75" customHeight="1" thickBot="1">
      <c r="A2" s="621" t="s">
        <v>189</v>
      </c>
      <c r="B2" s="621"/>
      <c r="C2" s="622"/>
      <c r="D2" s="621"/>
      <c r="F2" s="624"/>
      <c r="L2" s="625"/>
      <c r="M2" s="625"/>
      <c r="N2" s="625"/>
      <c r="O2" s="625"/>
      <c r="P2" s="625"/>
      <c r="Q2" s="625"/>
    </row>
    <row r="3" spans="1:18" s="46" customFormat="1" ht="60.75" thickBot="1">
      <c r="A3" s="150" t="s">
        <v>23</v>
      </c>
      <c r="B3" s="150" t="s">
        <v>24</v>
      </c>
      <c r="C3" s="615" t="s">
        <v>2</v>
      </c>
      <c r="D3" s="616" t="s">
        <v>14</v>
      </c>
      <c r="E3" s="617" t="s">
        <v>133</v>
      </c>
      <c r="F3" s="617" t="s">
        <v>26</v>
      </c>
      <c r="G3" s="617" t="s">
        <v>27</v>
      </c>
      <c r="H3" s="617" t="s">
        <v>28</v>
      </c>
      <c r="I3" s="617" t="s">
        <v>238</v>
      </c>
      <c r="J3" s="617" t="s">
        <v>30</v>
      </c>
      <c r="K3" s="617" t="s">
        <v>3</v>
      </c>
      <c r="L3" s="617" t="s">
        <v>122</v>
      </c>
      <c r="M3" s="617" t="s">
        <v>5</v>
      </c>
      <c r="N3" s="618" t="s">
        <v>21</v>
      </c>
    </row>
    <row r="4" spans="1:18" s="4" customFormat="1" ht="22.5" customHeight="1">
      <c r="A4" s="580" t="s">
        <v>53</v>
      </c>
      <c r="B4" s="100">
        <v>4</v>
      </c>
      <c r="C4" s="100" t="s">
        <v>1</v>
      </c>
      <c r="D4" s="612" t="s">
        <v>34</v>
      </c>
      <c r="E4" s="100" t="s">
        <v>135</v>
      </c>
      <c r="F4" s="428">
        <f>'Breakdown -Count'!F61/'Breakdown -Count'!K61</f>
        <v>0.5</v>
      </c>
      <c r="G4" s="608">
        <f>'Breakdown -Count'!G61/'Breakdown -Count'!K61</f>
        <v>0</v>
      </c>
      <c r="H4" s="608">
        <f>'Breakdown -Count'!H61/'Breakdown -Count'!K61</f>
        <v>0</v>
      </c>
      <c r="I4" s="428">
        <f>'Breakdown -Count'!I61/'Breakdown -Count'!K61</f>
        <v>0</v>
      </c>
      <c r="J4" s="606">
        <f>'Breakdown -Count'!J61/'Breakdown -Count'!K61</f>
        <v>0.5</v>
      </c>
      <c r="K4" s="8">
        <f t="shared" ref="K4:K67" si="0">SUM(F4:J4)</f>
        <v>1</v>
      </c>
      <c r="L4" s="8">
        <v>9</v>
      </c>
      <c r="M4" s="10">
        <f t="shared" ref="M4:M67" si="1">K4/L4</f>
        <v>0.1111111111111111</v>
      </c>
      <c r="N4" s="254">
        <f t="shared" ref="N4:N67" si="2" xml:space="preserve"> (5*F4+4*G4+3*H4+2*I4+1*J4)/K4</f>
        <v>3</v>
      </c>
      <c r="O4" s="328"/>
      <c r="P4" s="676" t="s">
        <v>235</v>
      </c>
      <c r="Q4" s="676" t="s">
        <v>237</v>
      </c>
      <c r="R4" s="676"/>
    </row>
    <row r="5" spans="1:18" s="18" customFormat="1">
      <c r="A5" s="578" t="s">
        <v>52</v>
      </c>
      <c r="B5" s="106">
        <v>3</v>
      </c>
      <c r="C5" s="106" t="s">
        <v>1</v>
      </c>
      <c r="D5" s="620" t="s">
        <v>34</v>
      </c>
      <c r="E5" s="106" t="s">
        <v>135</v>
      </c>
      <c r="F5" s="395">
        <f>'Breakdown -Count'!F145/'Breakdown -Count'!K145</f>
        <v>0</v>
      </c>
      <c r="G5" s="412">
        <f>'Breakdown -Count'!G145/'Breakdown -Count'!K145</f>
        <v>0.41666666666666669</v>
      </c>
      <c r="H5" s="420">
        <f>'Breakdown -Count'!H145/'Breakdown -Count'!K145</f>
        <v>0.41666666666666669</v>
      </c>
      <c r="I5" s="395">
        <f>'Breakdown -Count'!I145/'Breakdown -Count'!K145</f>
        <v>8.3333333333333329E-2</v>
      </c>
      <c r="J5" s="395">
        <f>'Breakdown -Count'!J145/'Breakdown -Count'!K145</f>
        <v>8.3333333333333329E-2</v>
      </c>
      <c r="K5" s="108">
        <f t="shared" si="0"/>
        <v>1</v>
      </c>
      <c r="L5" s="108">
        <v>20</v>
      </c>
      <c r="M5" s="109">
        <f t="shared" si="1"/>
        <v>0.05</v>
      </c>
      <c r="N5" s="600">
        <f t="shared" si="2"/>
        <v>3.166666666666667</v>
      </c>
      <c r="O5" s="674"/>
      <c r="P5" t="s">
        <v>135</v>
      </c>
      <c r="Q5">
        <v>24</v>
      </c>
      <c r="R5" s="673">
        <f t="shared" ref="R5:R11" si="3">Q5/67</f>
        <v>0.35820895522388058</v>
      </c>
    </row>
    <row r="6" spans="1:18" s="18" customFormat="1">
      <c r="A6" s="578" t="s">
        <v>52</v>
      </c>
      <c r="B6" s="106">
        <v>4</v>
      </c>
      <c r="C6" s="106" t="s">
        <v>1</v>
      </c>
      <c r="D6" s="620" t="s">
        <v>34</v>
      </c>
      <c r="E6" s="106" t="s">
        <v>135</v>
      </c>
      <c r="F6" s="395">
        <f>'Breakdown -Count'!F159/'Breakdown -Count'!K159</f>
        <v>0.1111111111111111</v>
      </c>
      <c r="G6" s="412">
        <f>'Breakdown -Count'!G159/'Breakdown -Count'!K159</f>
        <v>0.44444444444444442</v>
      </c>
      <c r="H6" s="420">
        <f>'Breakdown -Count'!H159/'Breakdown -Count'!K159</f>
        <v>0.44444444444444442</v>
      </c>
      <c r="I6" s="395">
        <f>'Breakdown -Count'!I159/'Breakdown -Count'!K159</f>
        <v>0</v>
      </c>
      <c r="J6" s="395">
        <f>'Breakdown -Count'!J159/'Breakdown -Count'!K159</f>
        <v>0</v>
      </c>
      <c r="K6" s="108">
        <f t="shared" si="0"/>
        <v>1</v>
      </c>
      <c r="L6" s="108">
        <v>20</v>
      </c>
      <c r="M6" s="109">
        <f t="shared" si="1"/>
        <v>0.05</v>
      </c>
      <c r="N6" s="600">
        <f t="shared" si="2"/>
        <v>3.6666666666666661</v>
      </c>
      <c r="O6" s="328"/>
      <c r="P6" t="s">
        <v>134</v>
      </c>
      <c r="Q6">
        <v>13</v>
      </c>
      <c r="R6" s="673">
        <f t="shared" si="3"/>
        <v>0.19402985074626866</v>
      </c>
    </row>
    <row r="7" spans="1:18" s="18" customFormat="1">
      <c r="A7" s="578" t="s">
        <v>50</v>
      </c>
      <c r="B7" s="106">
        <v>5</v>
      </c>
      <c r="C7" s="106" t="s">
        <v>1</v>
      </c>
      <c r="D7" s="594" t="s">
        <v>34</v>
      </c>
      <c r="E7" s="106" t="s">
        <v>135</v>
      </c>
      <c r="F7" s="395">
        <f>'Breakdown -Count'!F257/'Breakdown -Count'!K257</f>
        <v>0</v>
      </c>
      <c r="G7" s="412">
        <f>'Breakdown -Count'!G257/'Breakdown -Count'!K257</f>
        <v>0.5</v>
      </c>
      <c r="H7" s="420">
        <f>'Breakdown -Count'!H257/'Breakdown -Count'!K257</f>
        <v>0.5</v>
      </c>
      <c r="I7" s="395">
        <f>'Breakdown -Count'!I257/'Breakdown -Count'!K257</f>
        <v>0</v>
      </c>
      <c r="J7" s="395">
        <f>'Breakdown -Count'!J257/'Breakdown -Count'!K257</f>
        <v>0</v>
      </c>
      <c r="K7" s="108">
        <f t="shared" si="0"/>
        <v>1</v>
      </c>
      <c r="L7" s="108">
        <v>8</v>
      </c>
      <c r="M7" s="109">
        <f t="shared" si="1"/>
        <v>0.125</v>
      </c>
      <c r="N7" s="609">
        <f t="shared" si="2"/>
        <v>3.5</v>
      </c>
      <c r="O7" s="328"/>
      <c r="P7" t="s">
        <v>136</v>
      </c>
      <c r="Q7">
        <v>13</v>
      </c>
      <c r="R7" s="673">
        <f t="shared" si="3"/>
        <v>0.19402985074626866</v>
      </c>
    </row>
    <row r="8" spans="1:18" s="18" customFormat="1">
      <c r="A8" s="578" t="s">
        <v>50</v>
      </c>
      <c r="B8" s="106">
        <v>6</v>
      </c>
      <c r="C8" s="106" t="s">
        <v>1</v>
      </c>
      <c r="D8" s="594" t="s">
        <v>34</v>
      </c>
      <c r="E8" s="106" t="s">
        <v>135</v>
      </c>
      <c r="F8" s="395">
        <f>'Breakdown -Count'!F271/'Breakdown -Count'!K271</f>
        <v>0</v>
      </c>
      <c r="G8" s="412">
        <f>'Breakdown -Count'!G271/'Breakdown -Count'!K271</f>
        <v>0.5</v>
      </c>
      <c r="H8" s="420">
        <f>'Breakdown -Count'!H271/'Breakdown -Count'!K271</f>
        <v>0.5</v>
      </c>
      <c r="I8" s="395">
        <f>'Breakdown -Count'!I271/'Breakdown -Count'!K271</f>
        <v>0</v>
      </c>
      <c r="J8" s="395">
        <f>'Breakdown -Count'!J271/'Breakdown -Count'!K271</f>
        <v>0</v>
      </c>
      <c r="K8" s="108">
        <f t="shared" si="0"/>
        <v>1</v>
      </c>
      <c r="L8" s="108">
        <v>8</v>
      </c>
      <c r="M8" s="109">
        <f t="shared" si="1"/>
        <v>0.125</v>
      </c>
      <c r="N8" s="600">
        <f t="shared" si="2"/>
        <v>3.5</v>
      </c>
      <c r="O8" s="674"/>
      <c r="P8" t="s">
        <v>137</v>
      </c>
      <c r="Q8">
        <v>8</v>
      </c>
      <c r="R8" s="673">
        <f t="shared" si="3"/>
        <v>0.11940298507462686</v>
      </c>
    </row>
    <row r="9" spans="1:18" s="18" customFormat="1">
      <c r="A9" s="578" t="s">
        <v>25</v>
      </c>
      <c r="B9" s="106">
        <v>4</v>
      </c>
      <c r="C9" s="106" t="s">
        <v>1</v>
      </c>
      <c r="D9" s="594" t="s">
        <v>34</v>
      </c>
      <c r="E9" s="106" t="s">
        <v>135</v>
      </c>
      <c r="F9" s="395">
        <f>'Breakdown -Count'!F341/'Breakdown -Count'!K341</f>
        <v>0</v>
      </c>
      <c r="G9" s="412">
        <f>'Breakdown -Count'!G341/'Breakdown -Count'!K341</f>
        <v>0.44444444444444442</v>
      </c>
      <c r="H9" s="420">
        <f>'Breakdown -Count'!H341/'Breakdown -Count'!K341</f>
        <v>0.44444444444444442</v>
      </c>
      <c r="I9" s="395">
        <f>'Breakdown -Count'!I341/'Breakdown -Count'!K341</f>
        <v>0.1111111111111111</v>
      </c>
      <c r="J9" s="395">
        <f>'Breakdown -Count'!J341/'Breakdown -Count'!K341</f>
        <v>0</v>
      </c>
      <c r="K9" s="108">
        <f t="shared" si="0"/>
        <v>1</v>
      </c>
      <c r="L9" s="108">
        <v>18</v>
      </c>
      <c r="M9" s="109">
        <f t="shared" si="1"/>
        <v>5.5555555555555552E-2</v>
      </c>
      <c r="N9" s="600">
        <f t="shared" si="2"/>
        <v>3.333333333333333</v>
      </c>
      <c r="O9" s="674"/>
      <c r="P9" t="s">
        <v>139</v>
      </c>
      <c r="Q9">
        <v>5</v>
      </c>
      <c r="R9" s="673">
        <f t="shared" si="3"/>
        <v>7.4626865671641784E-2</v>
      </c>
    </row>
    <row r="10" spans="1:18" s="18" customFormat="1">
      <c r="A10" s="578" t="s">
        <v>53</v>
      </c>
      <c r="B10" s="106">
        <v>4</v>
      </c>
      <c r="C10" s="106" t="s">
        <v>13</v>
      </c>
      <c r="D10" s="111" t="s">
        <v>40</v>
      </c>
      <c r="E10" s="106" t="s">
        <v>135</v>
      </c>
      <c r="F10" s="395">
        <f>'Breakdown -Count'!F69/'Breakdown -Count'!K69</f>
        <v>0</v>
      </c>
      <c r="G10" s="395">
        <f>'Breakdown -Count'!G69/'Breakdown -Count'!K69</f>
        <v>0</v>
      </c>
      <c r="H10" s="420">
        <f>'Breakdown -Count'!H69/'Breakdown -Count'!K69</f>
        <v>0.5</v>
      </c>
      <c r="I10" s="433">
        <f>'Breakdown -Count'!I69/'Breakdown -Count'!K69</f>
        <v>0.5</v>
      </c>
      <c r="J10" s="395">
        <f>'Breakdown -Count'!J69/'Breakdown -Count'!K69</f>
        <v>0</v>
      </c>
      <c r="K10" s="108">
        <f t="shared" si="0"/>
        <v>1</v>
      </c>
      <c r="L10" s="108">
        <v>9</v>
      </c>
      <c r="M10" s="109">
        <f t="shared" si="1"/>
        <v>0.1111111111111111</v>
      </c>
      <c r="N10" s="600">
        <f t="shared" si="2"/>
        <v>2.5</v>
      </c>
      <c r="O10" s="328"/>
      <c r="P10" t="s">
        <v>138</v>
      </c>
      <c r="Q10">
        <v>4</v>
      </c>
      <c r="R10" s="673">
        <f t="shared" si="3"/>
        <v>5.9701492537313432E-2</v>
      </c>
    </row>
    <row r="11" spans="1:18" s="4" customFormat="1">
      <c r="A11" s="578" t="s">
        <v>52</v>
      </c>
      <c r="B11" s="106">
        <v>2</v>
      </c>
      <c r="C11" s="106" t="s">
        <v>13</v>
      </c>
      <c r="D11" s="111" t="s">
        <v>40</v>
      </c>
      <c r="E11" s="106" t="s">
        <v>135</v>
      </c>
      <c r="F11" s="395">
        <f>'Breakdown -Count'!F139/'Breakdown -Count'!K139</f>
        <v>0.16666666666666666</v>
      </c>
      <c r="G11" s="412">
        <f>'Breakdown -Count'!G139/'Breakdown -Count'!K139</f>
        <v>0.41666666666666669</v>
      </c>
      <c r="H11" s="420">
        <f>'Breakdown -Count'!H139/'Breakdown -Count'!K139</f>
        <v>0.41666666666666669</v>
      </c>
      <c r="I11" s="395">
        <f>'Breakdown -Count'!I139/'Breakdown -Count'!K139</f>
        <v>0</v>
      </c>
      <c r="J11" s="395">
        <f>'Breakdown -Count'!J139/'Breakdown -Count'!K139</f>
        <v>0</v>
      </c>
      <c r="K11" s="108">
        <f t="shared" si="0"/>
        <v>1</v>
      </c>
      <c r="L11" s="108">
        <v>19</v>
      </c>
      <c r="M11" s="109">
        <f t="shared" si="1"/>
        <v>5.2631578947368418E-2</v>
      </c>
      <c r="N11" s="600">
        <f t="shared" si="2"/>
        <v>3.75</v>
      </c>
      <c r="O11" s="328"/>
      <c r="P11" t="s">
        <v>236</v>
      </c>
      <c r="Q11">
        <v>67</v>
      </c>
      <c r="R11" s="673">
        <f t="shared" si="3"/>
        <v>1</v>
      </c>
    </row>
    <row r="12" spans="1:18" s="18" customFormat="1">
      <c r="A12" s="578" t="s">
        <v>52</v>
      </c>
      <c r="B12" s="106">
        <v>5</v>
      </c>
      <c r="C12" s="106" t="s">
        <v>13</v>
      </c>
      <c r="D12" s="111" t="s">
        <v>40</v>
      </c>
      <c r="E12" s="106" t="s">
        <v>135</v>
      </c>
      <c r="F12" s="395">
        <f>'Breakdown -Count'!F181/'Breakdown -Count'!K181</f>
        <v>0</v>
      </c>
      <c r="G12" s="412">
        <f>'Breakdown -Count'!G181/'Breakdown -Count'!K181</f>
        <v>0.5</v>
      </c>
      <c r="H12" s="420">
        <f>'Breakdown -Count'!H181/'Breakdown -Count'!K181</f>
        <v>0.5</v>
      </c>
      <c r="I12" s="395">
        <f>'Breakdown -Count'!I181/'Breakdown -Count'!K181</f>
        <v>0</v>
      </c>
      <c r="J12" s="395">
        <f>'Breakdown -Count'!J181/'Breakdown -Count'!K181</f>
        <v>0</v>
      </c>
      <c r="K12" s="108">
        <f t="shared" si="0"/>
        <v>1</v>
      </c>
      <c r="L12" s="108">
        <v>9</v>
      </c>
      <c r="M12" s="109">
        <f t="shared" si="1"/>
        <v>0.1111111111111111</v>
      </c>
      <c r="N12" s="600">
        <f t="shared" si="2"/>
        <v>3.5</v>
      </c>
      <c r="O12" s="674"/>
    </row>
    <row r="13" spans="1:18" s="18" customFormat="1">
      <c r="A13" s="578" t="s">
        <v>50</v>
      </c>
      <c r="B13" s="106">
        <v>5</v>
      </c>
      <c r="C13" s="106" t="s">
        <v>13</v>
      </c>
      <c r="D13" s="111" t="s">
        <v>40</v>
      </c>
      <c r="E13" s="106" t="s">
        <v>135</v>
      </c>
      <c r="F13" s="395">
        <f>'Breakdown -Count'!F265/'Breakdown -Count'!K265</f>
        <v>0</v>
      </c>
      <c r="G13" s="412">
        <f>'Breakdown -Count'!G265/'Breakdown -Count'!K265</f>
        <v>0.5</v>
      </c>
      <c r="H13" s="420">
        <f>'Breakdown -Count'!H265/'Breakdown -Count'!K265</f>
        <v>0.5</v>
      </c>
      <c r="I13" s="395">
        <f>'Breakdown -Count'!I265/'Breakdown -Count'!K265</f>
        <v>0</v>
      </c>
      <c r="J13" s="395">
        <f>'Breakdown -Count'!J265/'Breakdown -Count'!K265</f>
        <v>0</v>
      </c>
      <c r="K13" s="108">
        <f t="shared" si="0"/>
        <v>1</v>
      </c>
      <c r="L13" s="108">
        <v>8</v>
      </c>
      <c r="M13" s="109">
        <f t="shared" si="1"/>
        <v>0.125</v>
      </c>
      <c r="N13" s="609">
        <f t="shared" si="2"/>
        <v>3.5</v>
      </c>
      <c r="O13" s="328"/>
    </row>
    <row r="14" spans="1:18" s="18" customFormat="1">
      <c r="A14" s="578" t="s">
        <v>50</v>
      </c>
      <c r="B14" s="106">
        <v>6</v>
      </c>
      <c r="C14" s="106" t="s">
        <v>13</v>
      </c>
      <c r="D14" s="111" t="s">
        <v>40</v>
      </c>
      <c r="E14" s="106" t="s">
        <v>135</v>
      </c>
      <c r="F14" s="395">
        <f>'Breakdown -Count'!F279/'Breakdown -Count'!K279</f>
        <v>0</v>
      </c>
      <c r="G14" s="412">
        <f>'Breakdown -Count'!G279/'Breakdown -Count'!K279</f>
        <v>0.5</v>
      </c>
      <c r="H14" s="420">
        <f>'Breakdown -Count'!H279/'Breakdown -Count'!K279</f>
        <v>0.5</v>
      </c>
      <c r="I14" s="395">
        <f>'Breakdown -Count'!I279/'Breakdown -Count'!K279</f>
        <v>0</v>
      </c>
      <c r="J14" s="395">
        <f>'Breakdown -Count'!J279/'Breakdown -Count'!K279</f>
        <v>0</v>
      </c>
      <c r="K14" s="108">
        <f t="shared" si="0"/>
        <v>1</v>
      </c>
      <c r="L14" s="108">
        <v>8</v>
      </c>
      <c r="M14" s="109">
        <f t="shared" si="1"/>
        <v>0.125</v>
      </c>
      <c r="N14" s="600">
        <f t="shared" si="2"/>
        <v>3.5</v>
      </c>
      <c r="O14" s="328"/>
    </row>
    <row r="15" spans="1:18" s="18" customFormat="1">
      <c r="A15" s="578" t="s">
        <v>53</v>
      </c>
      <c r="B15" s="106">
        <v>2</v>
      </c>
      <c r="C15" s="106" t="s">
        <v>18</v>
      </c>
      <c r="D15" s="110" t="s">
        <v>46</v>
      </c>
      <c r="E15" s="106" t="s">
        <v>135</v>
      </c>
      <c r="F15" s="395">
        <f>'Breakdown -Count'!F45/'Breakdown -Count'!K45</f>
        <v>0.33333333333333331</v>
      </c>
      <c r="G15" s="395">
        <f>'Breakdown -Count'!G45/'Breakdown -Count'!K45</f>
        <v>0</v>
      </c>
      <c r="H15" s="395">
        <f>'Breakdown -Count'!H45/'Breakdown -Count'!K45</f>
        <v>0</v>
      </c>
      <c r="I15" s="431">
        <f>'Breakdown -Count'!I45/'Breakdown -Count'!K45</f>
        <v>0.5</v>
      </c>
      <c r="J15" s="395">
        <f>'Breakdown -Count'!J45/'Breakdown -Count'!K45</f>
        <v>0.16666666666666666</v>
      </c>
      <c r="K15" s="108">
        <f t="shared" si="0"/>
        <v>0.99999999999999989</v>
      </c>
      <c r="L15" s="108">
        <v>10</v>
      </c>
      <c r="M15" s="109">
        <f t="shared" si="1"/>
        <v>9.9999999999999992E-2</v>
      </c>
      <c r="N15" s="600">
        <f t="shared" si="2"/>
        <v>2.8333333333333335</v>
      </c>
      <c r="O15" s="674"/>
      <c r="P15" s="587" t="s">
        <v>242</v>
      </c>
    </row>
    <row r="16" spans="1:18" s="18" customFormat="1">
      <c r="A16" s="578" t="s">
        <v>53</v>
      </c>
      <c r="B16" s="106">
        <v>4</v>
      </c>
      <c r="C16" s="106" t="s">
        <v>18</v>
      </c>
      <c r="D16" s="110" t="s">
        <v>46</v>
      </c>
      <c r="E16" s="106" t="s">
        <v>135</v>
      </c>
      <c r="F16" s="395">
        <f>'Breakdown -Count'!F73/'Breakdown -Count'!K73</f>
        <v>0</v>
      </c>
      <c r="G16" s="395">
        <f>'Breakdown -Count'!G73/'Breakdown -Count'!K73</f>
        <v>0</v>
      </c>
      <c r="H16" s="395">
        <f>'Breakdown -Count'!H73/'Breakdown -Count'!K73</f>
        <v>0</v>
      </c>
      <c r="I16" s="431">
        <f>'Breakdown -Count'!I73/'Breakdown -Count'!K73</f>
        <v>1</v>
      </c>
      <c r="J16" s="395">
        <f>'Breakdown -Count'!J73/'Breakdown -Count'!K73</f>
        <v>0</v>
      </c>
      <c r="K16" s="108">
        <f t="shared" si="0"/>
        <v>1</v>
      </c>
      <c r="L16" s="108">
        <v>9</v>
      </c>
      <c r="M16" s="109">
        <f t="shared" si="1"/>
        <v>0.1111111111111111</v>
      </c>
      <c r="N16" s="600">
        <f t="shared" si="2"/>
        <v>2</v>
      </c>
      <c r="O16" s="328"/>
    </row>
    <row r="17" spans="1:15" s="18" customFormat="1">
      <c r="A17" s="578" t="s">
        <v>52</v>
      </c>
      <c r="B17" s="106">
        <v>3</v>
      </c>
      <c r="C17" s="106" t="s">
        <v>18</v>
      </c>
      <c r="D17" s="110" t="s">
        <v>46</v>
      </c>
      <c r="E17" s="106" t="s">
        <v>135</v>
      </c>
      <c r="F17" s="395">
        <f>'Breakdown -Count'!F157/'Breakdown -Count'!K157</f>
        <v>0.25</v>
      </c>
      <c r="G17" s="395">
        <f>'Breakdown -Count'!G157/'Breakdown -Count'!K157</f>
        <v>8.3333333333333329E-2</v>
      </c>
      <c r="H17" s="395">
        <f>'Breakdown -Count'!H157/'Breakdown -Count'!K157</f>
        <v>0.25</v>
      </c>
      <c r="I17" s="433">
        <f>'Breakdown -Count'!I157/'Breakdown -Count'!K157</f>
        <v>0.41666666666666669</v>
      </c>
      <c r="J17" s="395">
        <f>'Breakdown -Count'!J157/'Breakdown -Count'!K157</f>
        <v>0</v>
      </c>
      <c r="K17" s="108">
        <f t="shared" si="0"/>
        <v>1</v>
      </c>
      <c r="L17" s="108">
        <v>20</v>
      </c>
      <c r="M17" s="109">
        <f t="shared" si="1"/>
        <v>0.05</v>
      </c>
      <c r="N17" s="600">
        <f t="shared" si="2"/>
        <v>3.1666666666666665</v>
      </c>
      <c r="O17" s="328"/>
    </row>
    <row r="18" spans="1:15" s="18" customFormat="1">
      <c r="A18" s="578" t="s">
        <v>25</v>
      </c>
      <c r="B18" s="106">
        <v>5</v>
      </c>
      <c r="C18" s="106" t="s">
        <v>18</v>
      </c>
      <c r="D18" s="110" t="s">
        <v>46</v>
      </c>
      <c r="E18" s="106" t="s">
        <v>135</v>
      </c>
      <c r="F18" s="395">
        <f>'Breakdown -Count'!F367/'Breakdown -Count'!K367</f>
        <v>0.25</v>
      </c>
      <c r="G18" s="395">
        <f>'Breakdown -Count'!G367/'Breakdown -Count'!K367</f>
        <v>0</v>
      </c>
      <c r="H18" s="395">
        <f>'Breakdown -Count'!H367/'Breakdown -Count'!K367</f>
        <v>0.16666666666666666</v>
      </c>
      <c r="I18" s="395">
        <f>'Breakdown -Count'!I367/'Breakdown -Count'!K367</f>
        <v>0.33333333333333331</v>
      </c>
      <c r="J18" s="433">
        <f>'Breakdown -Count'!J367/'Breakdown -Count'!K367</f>
        <v>0.25</v>
      </c>
      <c r="K18" s="108">
        <f t="shared" si="0"/>
        <v>1</v>
      </c>
      <c r="L18" s="108">
        <v>22</v>
      </c>
      <c r="M18" s="109">
        <f t="shared" si="1"/>
        <v>4.5454545454545456E-2</v>
      </c>
      <c r="N18" s="600">
        <f t="shared" si="2"/>
        <v>2.6666666666666665</v>
      </c>
      <c r="O18" s="328"/>
    </row>
    <row r="19" spans="1:15" s="18" customFormat="1">
      <c r="A19" s="578" t="s">
        <v>53</v>
      </c>
      <c r="B19" s="106">
        <v>2</v>
      </c>
      <c r="C19" s="106" t="s">
        <v>8</v>
      </c>
      <c r="D19" s="111" t="s">
        <v>36</v>
      </c>
      <c r="E19" s="106" t="s">
        <v>135</v>
      </c>
      <c r="F19" s="395">
        <f>'Breakdown -Count'!F36/'Breakdown -Count'!K36</f>
        <v>0</v>
      </c>
      <c r="G19" s="412">
        <f>'Breakdown -Count'!G36/'Breakdown -Count'!K36</f>
        <v>0.4</v>
      </c>
      <c r="H19" s="420">
        <f>'Breakdown -Count'!H36/'Breakdown -Count'!K36</f>
        <v>0.4</v>
      </c>
      <c r="I19" s="395">
        <f>'Breakdown -Count'!I36/'Breakdown -Count'!K36</f>
        <v>0</v>
      </c>
      <c r="J19" s="433">
        <f>'Breakdown -Count'!J36/'Breakdown -Count'!K36</f>
        <v>0.2</v>
      </c>
      <c r="K19" s="108">
        <f t="shared" si="0"/>
        <v>1</v>
      </c>
      <c r="L19" s="108">
        <v>10</v>
      </c>
      <c r="M19" s="109">
        <f t="shared" si="1"/>
        <v>0.1</v>
      </c>
      <c r="N19" s="600">
        <f t="shared" si="2"/>
        <v>3.0000000000000004</v>
      </c>
      <c r="O19" s="328"/>
    </row>
    <row r="20" spans="1:15" s="4" customFormat="1">
      <c r="A20" s="578" t="s">
        <v>53</v>
      </c>
      <c r="B20" s="106">
        <v>4</v>
      </c>
      <c r="C20" s="106" t="s">
        <v>8</v>
      </c>
      <c r="D20" s="111" t="s">
        <v>36</v>
      </c>
      <c r="E20" s="106" t="s">
        <v>135</v>
      </c>
      <c r="F20" s="395">
        <f>'Breakdown -Count'!F64/'Breakdown -Count'!K64</f>
        <v>0</v>
      </c>
      <c r="G20" s="308">
        <f>'Breakdown -Count'!G64/'Breakdown -Count'!K64</f>
        <v>0</v>
      </c>
      <c r="H20" s="420">
        <f>'Breakdown -Count'!H64/'Breakdown -Count'!K64</f>
        <v>0.5</v>
      </c>
      <c r="I20" s="433">
        <f>'Breakdown -Count'!I64/'Breakdown -Count'!K64</f>
        <v>0.5</v>
      </c>
      <c r="J20" s="395">
        <f>'Breakdown -Count'!J64/'Breakdown -Count'!K64</f>
        <v>0</v>
      </c>
      <c r="K20" s="11">
        <f t="shared" si="0"/>
        <v>1</v>
      </c>
      <c r="L20" s="11">
        <v>9</v>
      </c>
      <c r="M20" s="13">
        <f t="shared" si="1"/>
        <v>0.1111111111111111</v>
      </c>
      <c r="N20" s="609">
        <f t="shared" si="2"/>
        <v>2.5</v>
      </c>
      <c r="O20" s="328"/>
    </row>
    <row r="21" spans="1:15" s="4" customFormat="1">
      <c r="A21" s="578" t="s">
        <v>52</v>
      </c>
      <c r="B21" s="106">
        <v>4</v>
      </c>
      <c r="C21" s="106" t="s">
        <v>8</v>
      </c>
      <c r="D21" s="111" t="s">
        <v>36</v>
      </c>
      <c r="E21" s="106" t="s">
        <v>135</v>
      </c>
      <c r="F21" s="395">
        <f>'Breakdown -Count'!F162/'Breakdown -Count'!K162</f>
        <v>0.1111111111111111</v>
      </c>
      <c r="G21" s="412">
        <f>'Breakdown -Count'!G162/'Breakdown -Count'!K162</f>
        <v>0.44444444444444442</v>
      </c>
      <c r="H21" s="420">
        <f>'Breakdown -Count'!H162/'Breakdown -Count'!K162</f>
        <v>0.44444444444444442</v>
      </c>
      <c r="I21" s="395">
        <f>'Breakdown -Count'!I162/'Breakdown -Count'!K162</f>
        <v>0</v>
      </c>
      <c r="J21" s="395">
        <f>'Breakdown -Count'!J162/'Breakdown -Count'!K162</f>
        <v>0</v>
      </c>
      <c r="K21" s="108">
        <f t="shared" si="0"/>
        <v>1</v>
      </c>
      <c r="L21" s="108">
        <v>20</v>
      </c>
      <c r="M21" s="109">
        <f t="shared" si="1"/>
        <v>0.05</v>
      </c>
      <c r="N21" s="600">
        <f t="shared" si="2"/>
        <v>3.6666666666666661</v>
      </c>
      <c r="O21" s="674"/>
    </row>
    <row r="22" spans="1:15" s="4" customFormat="1">
      <c r="A22" s="578" t="s">
        <v>52</v>
      </c>
      <c r="B22" s="106">
        <v>5</v>
      </c>
      <c r="C22" s="106" t="s">
        <v>8</v>
      </c>
      <c r="D22" s="111" t="s">
        <v>36</v>
      </c>
      <c r="E22" s="106" t="s">
        <v>135</v>
      </c>
      <c r="F22" s="395">
        <f>'Breakdown -Count'!F176/'Breakdown -Count'!K176</f>
        <v>0</v>
      </c>
      <c r="G22" s="412">
        <f>'Breakdown -Count'!G176/'Breakdown -Count'!K176</f>
        <v>0.5</v>
      </c>
      <c r="H22" s="420">
        <f>'Breakdown -Count'!H176/'Breakdown -Count'!K176</f>
        <v>0.5</v>
      </c>
      <c r="I22" s="395">
        <f>'Breakdown -Count'!I176/'Breakdown -Count'!K176</f>
        <v>0</v>
      </c>
      <c r="J22" s="395">
        <f>'Breakdown -Count'!J176/'Breakdown -Count'!K176</f>
        <v>0</v>
      </c>
      <c r="K22" s="108">
        <f t="shared" si="0"/>
        <v>1</v>
      </c>
      <c r="L22" s="108">
        <v>9</v>
      </c>
      <c r="M22" s="109">
        <f t="shared" si="1"/>
        <v>0.1111111111111111</v>
      </c>
      <c r="N22" s="600">
        <f t="shared" si="2"/>
        <v>3.5</v>
      </c>
      <c r="O22" s="328"/>
    </row>
    <row r="23" spans="1:15" s="4" customFormat="1">
      <c r="A23" s="578" t="s">
        <v>50</v>
      </c>
      <c r="B23" s="106">
        <v>7</v>
      </c>
      <c r="C23" s="106" t="s">
        <v>8</v>
      </c>
      <c r="D23" s="111" t="s">
        <v>36</v>
      </c>
      <c r="E23" s="106" t="s">
        <v>135</v>
      </c>
      <c r="F23" s="395">
        <f>'Breakdown -Count'!F288/'Breakdown -Count'!K288</f>
        <v>0</v>
      </c>
      <c r="G23" s="412">
        <f>'Breakdown -Count'!G288/'Breakdown -Count'!K288</f>
        <v>0.5</v>
      </c>
      <c r="H23" s="420">
        <f>'Breakdown -Count'!H288/'Breakdown -Count'!K288</f>
        <v>0.5</v>
      </c>
      <c r="I23" s="395">
        <f>'Breakdown -Count'!I288/'Breakdown -Count'!K288</f>
        <v>0</v>
      </c>
      <c r="J23" s="395">
        <f>'Breakdown -Count'!J288/'Breakdown -Count'!K288</f>
        <v>0</v>
      </c>
      <c r="K23" s="108">
        <f t="shared" si="0"/>
        <v>1</v>
      </c>
      <c r="L23" s="108">
        <v>8</v>
      </c>
      <c r="M23" s="109">
        <f t="shared" si="1"/>
        <v>0.125</v>
      </c>
      <c r="N23" s="600">
        <f t="shared" si="2"/>
        <v>3.5</v>
      </c>
      <c r="O23" s="328"/>
    </row>
    <row r="24" spans="1:15" s="4" customFormat="1">
      <c r="A24" s="578" t="s">
        <v>25</v>
      </c>
      <c r="B24" s="106">
        <v>4</v>
      </c>
      <c r="C24" s="106" t="s">
        <v>8</v>
      </c>
      <c r="D24" s="111" t="s">
        <v>36</v>
      </c>
      <c r="E24" s="106" t="s">
        <v>135</v>
      </c>
      <c r="F24" s="395">
        <f>'Breakdown -Count'!F344/'Breakdown -Count'!K344</f>
        <v>0</v>
      </c>
      <c r="G24" s="412">
        <f>'Breakdown -Count'!G344/'Breakdown -Count'!K344</f>
        <v>0.44444444444444442</v>
      </c>
      <c r="H24" s="420">
        <f>'Breakdown -Count'!H344/'Breakdown -Count'!K344</f>
        <v>0.44444444444444442</v>
      </c>
      <c r="I24" s="395">
        <f>'Breakdown -Count'!I344/'Breakdown -Count'!K344</f>
        <v>0.1111111111111111</v>
      </c>
      <c r="J24" s="395">
        <f>'Breakdown -Count'!J344/'Breakdown -Count'!K344</f>
        <v>0</v>
      </c>
      <c r="K24" s="108">
        <f t="shared" si="0"/>
        <v>1</v>
      </c>
      <c r="L24" s="108">
        <v>18</v>
      </c>
      <c r="M24" s="109">
        <f t="shared" si="1"/>
        <v>5.5555555555555552E-2</v>
      </c>
      <c r="N24" s="600">
        <f t="shared" si="2"/>
        <v>3.333333333333333</v>
      </c>
      <c r="O24" s="328"/>
    </row>
    <row r="25" spans="1:15" s="4" customFormat="1">
      <c r="A25" s="578" t="s">
        <v>53</v>
      </c>
      <c r="B25" s="106">
        <v>4</v>
      </c>
      <c r="C25" s="106" t="s">
        <v>11</v>
      </c>
      <c r="D25" s="110" t="s">
        <v>39</v>
      </c>
      <c r="E25" s="106" t="s">
        <v>135</v>
      </c>
      <c r="F25" s="395">
        <f>'Breakdown -Count'!F67/'Breakdown -Count'!K67</f>
        <v>0</v>
      </c>
      <c r="G25" s="308">
        <f>'Breakdown -Count'!G67/'Breakdown -Count'!K67</f>
        <v>0</v>
      </c>
      <c r="H25" s="420">
        <f>'Breakdown -Count'!H67/'Breakdown -Count'!K67</f>
        <v>1</v>
      </c>
      <c r="I25" s="395">
        <f>'Breakdown -Count'!I67/'Breakdown -Count'!K67</f>
        <v>0</v>
      </c>
      <c r="J25" s="395">
        <f>'Breakdown -Count'!J67/'Breakdown -Count'!K67</f>
        <v>0</v>
      </c>
      <c r="K25" s="11">
        <f t="shared" si="0"/>
        <v>1</v>
      </c>
      <c r="L25" s="11">
        <v>9</v>
      </c>
      <c r="M25" s="13">
        <f t="shared" si="1"/>
        <v>0.1111111111111111</v>
      </c>
      <c r="N25" s="609">
        <f t="shared" si="2"/>
        <v>3</v>
      </c>
      <c r="O25" s="328"/>
    </row>
    <row r="26" spans="1:15" s="4" customFormat="1">
      <c r="A26" s="578" t="s">
        <v>52</v>
      </c>
      <c r="B26" s="106">
        <v>3</v>
      </c>
      <c r="C26" s="106" t="s">
        <v>11</v>
      </c>
      <c r="D26" s="110" t="s">
        <v>39</v>
      </c>
      <c r="E26" s="106" t="s">
        <v>135</v>
      </c>
      <c r="F26" s="395">
        <f>'Breakdown -Count'!F151/'Breakdown -Count'!K151</f>
        <v>8.3333333333333329E-2</v>
      </c>
      <c r="G26" s="412">
        <f>'Breakdown -Count'!G151/'Breakdown -Count'!K151</f>
        <v>0.41666666666666669</v>
      </c>
      <c r="H26" s="420">
        <f>'Breakdown -Count'!H151/'Breakdown -Count'!K151</f>
        <v>0.41666666666666669</v>
      </c>
      <c r="I26" s="395">
        <f>'Breakdown -Count'!I151/'Breakdown -Count'!K151</f>
        <v>8.3333333333333329E-2</v>
      </c>
      <c r="J26" s="395">
        <f>'Breakdown -Count'!J151/'Breakdown -Count'!K151</f>
        <v>0</v>
      </c>
      <c r="K26" s="108">
        <f t="shared" si="0"/>
        <v>1</v>
      </c>
      <c r="L26" s="108">
        <v>20</v>
      </c>
      <c r="M26" s="109">
        <f t="shared" si="1"/>
        <v>0.05</v>
      </c>
      <c r="N26" s="600">
        <f t="shared" si="2"/>
        <v>3.5</v>
      </c>
      <c r="O26" s="328"/>
    </row>
    <row r="27" spans="1:15" s="18" customFormat="1" ht="15.75" thickBot="1">
      <c r="A27" s="581" t="s">
        <v>52</v>
      </c>
      <c r="B27" s="396">
        <v>5</v>
      </c>
      <c r="C27" s="396" t="s">
        <v>11</v>
      </c>
      <c r="D27" s="336" t="s">
        <v>39</v>
      </c>
      <c r="E27" s="396" t="s">
        <v>135</v>
      </c>
      <c r="F27" s="397">
        <f>'Breakdown -Count'!F179/'Breakdown -Count'!K179</f>
        <v>0</v>
      </c>
      <c r="G27" s="414">
        <f>'Breakdown -Count'!G179/'Breakdown -Count'!K179</f>
        <v>0.5</v>
      </c>
      <c r="H27" s="422">
        <f>'Breakdown -Count'!H179/'Breakdown -Count'!K179</f>
        <v>0.5</v>
      </c>
      <c r="I27" s="397">
        <f>'Breakdown -Count'!I179/'Breakdown -Count'!K179</f>
        <v>0</v>
      </c>
      <c r="J27" s="397">
        <f>'Breakdown -Count'!J179/'Breakdown -Count'!K179</f>
        <v>0</v>
      </c>
      <c r="K27" s="398">
        <f t="shared" si="0"/>
        <v>1</v>
      </c>
      <c r="L27" s="398">
        <v>9</v>
      </c>
      <c r="M27" s="399">
        <f t="shared" si="1"/>
        <v>0.1111111111111111</v>
      </c>
      <c r="N27" s="601">
        <f t="shared" si="2"/>
        <v>3.5</v>
      </c>
      <c r="O27" s="328"/>
    </row>
    <row r="28" spans="1:15" s="18" customFormat="1">
      <c r="A28" s="492" t="s">
        <v>51</v>
      </c>
      <c r="B28" s="106">
        <v>1</v>
      </c>
      <c r="C28" s="106" t="s">
        <v>0</v>
      </c>
      <c r="D28" s="594" t="s">
        <v>32</v>
      </c>
      <c r="E28" s="106" t="s">
        <v>134</v>
      </c>
      <c r="F28" s="395">
        <f>'Breakdown -Count'!F4/'Breakdown -Count'!K4</f>
        <v>0</v>
      </c>
      <c r="G28" s="412">
        <f>'Breakdown -Count'!G4/'Breakdown -Count'!K4</f>
        <v>0.53846153846153844</v>
      </c>
      <c r="H28" s="420">
        <f>'Breakdown -Count'!H4/'Breakdown -Count'!K4</f>
        <v>0.46153846153846156</v>
      </c>
      <c r="I28" s="395">
        <f>'Breakdown -Count'!I4/'Breakdown -Count'!K4</f>
        <v>0</v>
      </c>
      <c r="J28" s="395">
        <f>'Breakdown -Count'!J4/'Breakdown -Count'!K4</f>
        <v>0</v>
      </c>
      <c r="K28" s="11">
        <f t="shared" si="0"/>
        <v>1</v>
      </c>
      <c r="L28" s="11">
        <v>32</v>
      </c>
      <c r="M28" s="13">
        <f t="shared" si="1"/>
        <v>3.125E-2</v>
      </c>
      <c r="N28" s="595">
        <f t="shared" si="2"/>
        <v>3.5384615384615383</v>
      </c>
      <c r="O28" s="674"/>
    </row>
    <row r="29" spans="1:15" s="18" customFormat="1">
      <c r="A29" s="492" t="s">
        <v>50</v>
      </c>
      <c r="B29" s="106">
        <v>1</v>
      </c>
      <c r="C29" s="106" t="s">
        <v>0</v>
      </c>
      <c r="D29" s="594" t="s">
        <v>32</v>
      </c>
      <c r="E29" s="106" t="s">
        <v>134</v>
      </c>
      <c r="F29" s="395">
        <f>'Breakdown -Count'!F200/'Breakdown -Count'!K200</f>
        <v>0.2</v>
      </c>
      <c r="G29" s="412">
        <f>'Breakdown -Count'!G200/'Breakdown -Count'!K200</f>
        <v>0.4</v>
      </c>
      <c r="H29" s="420">
        <f>'Breakdown -Count'!H200/'Breakdown -Count'!K200</f>
        <v>0.4</v>
      </c>
      <c r="I29" s="395">
        <f>'Breakdown -Count'!I200/'Breakdown -Count'!K200</f>
        <v>0</v>
      </c>
      <c r="J29" s="395">
        <f>'Breakdown -Count'!J200/'Breakdown -Count'!K200</f>
        <v>0</v>
      </c>
      <c r="K29" s="108">
        <f t="shared" si="0"/>
        <v>1</v>
      </c>
      <c r="L29" s="108">
        <v>22</v>
      </c>
      <c r="M29" s="109">
        <f t="shared" si="1"/>
        <v>4.5454545454545456E-2</v>
      </c>
      <c r="N29" s="596">
        <f t="shared" si="2"/>
        <v>3.8000000000000003</v>
      </c>
      <c r="O29" s="328"/>
    </row>
    <row r="30" spans="1:15" s="18" customFormat="1">
      <c r="A30" s="492" t="s">
        <v>50</v>
      </c>
      <c r="B30" s="106">
        <v>2</v>
      </c>
      <c r="C30" s="106" t="s">
        <v>0</v>
      </c>
      <c r="D30" s="594" t="s">
        <v>32</v>
      </c>
      <c r="E30" s="106" t="s">
        <v>134</v>
      </c>
      <c r="F30" s="395">
        <f>'Breakdown -Count'!F214/'Breakdown -Count'!K214</f>
        <v>0</v>
      </c>
      <c r="G30" s="412">
        <f>'Breakdown -Count'!G214/'Breakdown -Count'!K214</f>
        <v>0.5</v>
      </c>
      <c r="H30" s="420">
        <f>'Breakdown -Count'!H214/'Breakdown -Count'!K214</f>
        <v>0.5</v>
      </c>
      <c r="I30" s="395">
        <f>'Breakdown -Count'!I214/'Breakdown -Count'!K214</f>
        <v>0</v>
      </c>
      <c r="J30" s="395">
        <f>'Breakdown -Count'!J214/'Breakdown -Count'!K214</f>
        <v>0</v>
      </c>
      <c r="K30" s="108">
        <f t="shared" si="0"/>
        <v>1</v>
      </c>
      <c r="L30" s="108">
        <v>10</v>
      </c>
      <c r="M30" s="109">
        <f t="shared" si="1"/>
        <v>0.1</v>
      </c>
      <c r="N30" s="596">
        <f t="shared" si="2"/>
        <v>3.5</v>
      </c>
      <c r="O30" s="328"/>
    </row>
    <row r="31" spans="1:15" s="18" customFormat="1">
      <c r="A31" s="492" t="s">
        <v>50</v>
      </c>
      <c r="B31" s="106">
        <v>4</v>
      </c>
      <c r="C31" s="106" t="s">
        <v>0</v>
      </c>
      <c r="D31" s="594" t="s">
        <v>32</v>
      </c>
      <c r="E31" s="106" t="s">
        <v>134</v>
      </c>
      <c r="F31" s="395">
        <f>'Breakdown -Count'!F242/'Breakdown -Count'!K242</f>
        <v>0</v>
      </c>
      <c r="G31" s="395">
        <f>'Breakdown -Count'!G242/'Breakdown -Count'!K242</f>
        <v>0</v>
      </c>
      <c r="H31" s="420">
        <f>'Breakdown -Count'!H242/'Breakdown -Count'!K242</f>
        <v>0.5</v>
      </c>
      <c r="I31" s="431">
        <f>'Breakdown -Count'!I242/'Breakdown -Count'!K242</f>
        <v>0.5</v>
      </c>
      <c r="J31" s="395">
        <f>'Breakdown -Count'!J242/'Breakdown -Count'!K242</f>
        <v>0</v>
      </c>
      <c r="K31" s="108">
        <f t="shared" si="0"/>
        <v>1</v>
      </c>
      <c r="L31" s="108">
        <v>9</v>
      </c>
      <c r="M31" s="109">
        <f t="shared" si="1"/>
        <v>0.1111111111111111</v>
      </c>
      <c r="N31" s="596">
        <f t="shared" si="2"/>
        <v>2.5</v>
      </c>
      <c r="O31" s="328"/>
    </row>
    <row r="32" spans="1:15" s="18" customFormat="1">
      <c r="A32" s="492" t="s">
        <v>50</v>
      </c>
      <c r="B32" s="106">
        <v>6</v>
      </c>
      <c r="C32" s="106" t="s">
        <v>0</v>
      </c>
      <c r="D32" s="594" t="s">
        <v>32</v>
      </c>
      <c r="E32" s="106" t="s">
        <v>134</v>
      </c>
      <c r="F32" s="395">
        <f>'Breakdown -Count'!F270/'Breakdown -Count'!K270</f>
        <v>0</v>
      </c>
      <c r="G32" s="412">
        <f>'Breakdown -Count'!G270/'Breakdown -Count'!K270</f>
        <v>0.5</v>
      </c>
      <c r="H32" s="420">
        <f>'Breakdown -Count'!H270/'Breakdown -Count'!K270</f>
        <v>0.5</v>
      </c>
      <c r="I32" s="395">
        <f>'Breakdown -Count'!I270/'Breakdown -Count'!K270</f>
        <v>0</v>
      </c>
      <c r="J32" s="395">
        <f>'Breakdown -Count'!J270/'Breakdown -Count'!K270</f>
        <v>0</v>
      </c>
      <c r="K32" s="108">
        <f t="shared" si="0"/>
        <v>1</v>
      </c>
      <c r="L32" s="108">
        <v>8</v>
      </c>
      <c r="M32" s="109">
        <f t="shared" si="1"/>
        <v>0.125</v>
      </c>
      <c r="N32" s="596">
        <f t="shared" si="2"/>
        <v>3.5</v>
      </c>
      <c r="O32" s="328"/>
    </row>
    <row r="33" spans="1:15" s="18" customFormat="1">
      <c r="A33" s="492" t="s">
        <v>25</v>
      </c>
      <c r="B33" s="106">
        <v>4</v>
      </c>
      <c r="C33" s="106" t="s">
        <v>0</v>
      </c>
      <c r="D33" s="594" t="s">
        <v>32</v>
      </c>
      <c r="E33" s="106" t="s">
        <v>134</v>
      </c>
      <c r="F33" s="395">
        <f>'Breakdown -Count'!F340/'Breakdown -Count'!K340</f>
        <v>0</v>
      </c>
      <c r="G33" s="412">
        <f>'Breakdown -Count'!G340/'Breakdown -Count'!K340</f>
        <v>0.4</v>
      </c>
      <c r="H33" s="420">
        <f>'Breakdown -Count'!H340/'Breakdown -Count'!K340</f>
        <v>0.6</v>
      </c>
      <c r="I33" s="395">
        <f>'Breakdown -Count'!I340/'Breakdown -Count'!K340</f>
        <v>0</v>
      </c>
      <c r="J33" s="395">
        <f>'Breakdown -Count'!J340/'Breakdown -Count'!K340</f>
        <v>0</v>
      </c>
      <c r="K33" s="108">
        <f t="shared" si="0"/>
        <v>1</v>
      </c>
      <c r="L33" s="108">
        <v>18</v>
      </c>
      <c r="M33" s="109">
        <f t="shared" si="1"/>
        <v>5.5555555555555552E-2</v>
      </c>
      <c r="N33" s="596">
        <f t="shared" si="2"/>
        <v>3.4</v>
      </c>
      <c r="O33" s="674"/>
    </row>
    <row r="34" spans="1:15" s="18" customFormat="1">
      <c r="A34" s="492" t="s">
        <v>25</v>
      </c>
      <c r="B34" s="106">
        <v>6</v>
      </c>
      <c r="C34" s="106" t="s">
        <v>0</v>
      </c>
      <c r="D34" s="594" t="s">
        <v>32</v>
      </c>
      <c r="E34" s="106" t="s">
        <v>134</v>
      </c>
      <c r="F34" s="395">
        <f>'Breakdown -Count'!F368/'Breakdown -Count'!K368</f>
        <v>0.1</v>
      </c>
      <c r="G34" s="412">
        <f>'Breakdown -Count'!G368/'Breakdown -Count'!K368</f>
        <v>0.5</v>
      </c>
      <c r="H34" s="420">
        <f>'Breakdown -Count'!H368/'Breakdown -Count'!K368</f>
        <v>0.4</v>
      </c>
      <c r="I34" s="395">
        <f>'Breakdown -Count'!I368/'Breakdown -Count'!K368</f>
        <v>0</v>
      </c>
      <c r="J34" s="395">
        <f>'Breakdown -Count'!J368/'Breakdown -Count'!K368</f>
        <v>0</v>
      </c>
      <c r="K34" s="108">
        <f t="shared" si="0"/>
        <v>1</v>
      </c>
      <c r="L34" s="108">
        <v>44</v>
      </c>
      <c r="M34" s="109">
        <f t="shared" si="1"/>
        <v>2.2727272727272728E-2</v>
      </c>
      <c r="N34" s="596">
        <f t="shared" si="2"/>
        <v>3.7</v>
      </c>
      <c r="O34" s="328"/>
    </row>
    <row r="35" spans="1:15" s="18" customFormat="1">
      <c r="A35" s="492" t="s">
        <v>25</v>
      </c>
      <c r="B35" s="106">
        <v>7</v>
      </c>
      <c r="C35" s="106" t="s">
        <v>0</v>
      </c>
      <c r="D35" s="594" t="s">
        <v>32</v>
      </c>
      <c r="E35" s="106" t="s">
        <v>134</v>
      </c>
      <c r="F35" s="395">
        <f>'Breakdown -Count'!F382/'Breakdown -Count'!K382</f>
        <v>0</v>
      </c>
      <c r="G35" s="412">
        <f>'Breakdown -Count'!G382/'Breakdown -Count'!K382</f>
        <v>0.42857142857142855</v>
      </c>
      <c r="H35" s="420">
        <f>'Breakdown -Count'!H382/'Breakdown -Count'!K382</f>
        <v>0.5714285714285714</v>
      </c>
      <c r="I35" s="395">
        <f>'Breakdown -Count'!I382/'Breakdown -Count'!K382</f>
        <v>0</v>
      </c>
      <c r="J35" s="395">
        <f>'Breakdown -Count'!J382/'Breakdown -Count'!K382</f>
        <v>0</v>
      </c>
      <c r="K35" s="108">
        <f t="shared" si="0"/>
        <v>1</v>
      </c>
      <c r="L35" s="108">
        <v>26</v>
      </c>
      <c r="M35" s="109">
        <f t="shared" si="1"/>
        <v>3.8461538461538464E-2</v>
      </c>
      <c r="N35" s="596">
        <f t="shared" si="2"/>
        <v>3.4285714285714284</v>
      </c>
      <c r="O35" s="328"/>
    </row>
    <row r="36" spans="1:15" s="18" customFormat="1">
      <c r="A36" s="492" t="s">
        <v>53</v>
      </c>
      <c r="B36" s="106">
        <v>2</v>
      </c>
      <c r="C36" s="106" t="s">
        <v>15</v>
      </c>
      <c r="D36" s="110" t="s">
        <v>41</v>
      </c>
      <c r="E36" s="106" t="s">
        <v>134</v>
      </c>
      <c r="F36" s="395">
        <f>'Breakdown -Count'!F42/'Breakdown -Count'!K42</f>
        <v>0</v>
      </c>
      <c r="G36" s="412">
        <f>'Breakdown -Count'!G42/'Breakdown -Count'!K42</f>
        <v>0.4</v>
      </c>
      <c r="H36" s="420">
        <f>'Breakdown -Count'!H42/'Breakdown -Count'!K42</f>
        <v>0.4</v>
      </c>
      <c r="I36" s="395">
        <f>'Breakdown -Count'!I42/'Breakdown -Count'!K42</f>
        <v>0</v>
      </c>
      <c r="J36" s="433">
        <f>'Breakdown -Count'!J42/'Breakdown -Count'!K42</f>
        <v>0.2</v>
      </c>
      <c r="K36" s="108">
        <f t="shared" si="0"/>
        <v>1</v>
      </c>
      <c r="L36" s="108">
        <v>10</v>
      </c>
      <c r="M36" s="109">
        <f t="shared" si="1"/>
        <v>0.1</v>
      </c>
      <c r="N36" s="596">
        <f t="shared" si="2"/>
        <v>3.0000000000000004</v>
      </c>
      <c r="O36" s="674"/>
    </row>
    <row r="37" spans="1:15" s="18" customFormat="1">
      <c r="A37" s="492" t="s">
        <v>53</v>
      </c>
      <c r="B37" s="106">
        <v>4</v>
      </c>
      <c r="C37" s="106" t="s">
        <v>15</v>
      </c>
      <c r="D37" s="110" t="s">
        <v>41</v>
      </c>
      <c r="E37" s="106" t="s">
        <v>134</v>
      </c>
      <c r="F37" s="395">
        <f>'Breakdown -Count'!F70/'Breakdown -Count'!K70</f>
        <v>0</v>
      </c>
      <c r="G37" s="395">
        <f>'Breakdown -Count'!G70/'Breakdown -Count'!K70</f>
        <v>0</v>
      </c>
      <c r="H37" s="420">
        <f>'Breakdown -Count'!H70/'Breakdown -Count'!K70</f>
        <v>0.5</v>
      </c>
      <c r="I37" s="433">
        <f>'Breakdown -Count'!I70/'Breakdown -Count'!K70</f>
        <v>0.5</v>
      </c>
      <c r="J37" s="395">
        <f>'Breakdown -Count'!J70/'Breakdown -Count'!K70</f>
        <v>0</v>
      </c>
      <c r="K37" s="108">
        <f t="shared" si="0"/>
        <v>1</v>
      </c>
      <c r="L37" s="108">
        <v>9</v>
      </c>
      <c r="M37" s="109">
        <f t="shared" si="1"/>
        <v>0.1111111111111111</v>
      </c>
      <c r="N37" s="596">
        <f t="shared" si="2"/>
        <v>2.5</v>
      </c>
      <c r="O37" s="328"/>
    </row>
    <row r="38" spans="1:15" s="18" customFormat="1">
      <c r="A38" s="492" t="s">
        <v>52</v>
      </c>
      <c r="B38" s="106">
        <v>4</v>
      </c>
      <c r="C38" s="106" t="s">
        <v>15</v>
      </c>
      <c r="D38" s="110" t="s">
        <v>41</v>
      </c>
      <c r="E38" s="106" t="s">
        <v>134</v>
      </c>
      <c r="F38" s="395">
        <f>'Breakdown -Count'!F168/'Breakdown -Count'!K168</f>
        <v>0</v>
      </c>
      <c r="G38" s="412">
        <f>'Breakdown -Count'!G168/'Breakdown -Count'!K168</f>
        <v>0.44444444444444442</v>
      </c>
      <c r="H38" s="420">
        <f>'Breakdown -Count'!H168/'Breakdown -Count'!K168</f>
        <v>0.55555555555555558</v>
      </c>
      <c r="I38" s="395">
        <f>'Breakdown -Count'!I168/'Breakdown -Count'!K168</f>
        <v>0</v>
      </c>
      <c r="J38" s="395">
        <f>'Breakdown -Count'!J168/'Breakdown -Count'!K168</f>
        <v>0</v>
      </c>
      <c r="K38" s="108">
        <f t="shared" si="0"/>
        <v>1</v>
      </c>
      <c r="L38" s="108">
        <v>20</v>
      </c>
      <c r="M38" s="109">
        <f t="shared" si="1"/>
        <v>0.05</v>
      </c>
      <c r="N38" s="596">
        <f t="shared" si="2"/>
        <v>3.4444444444444446</v>
      </c>
      <c r="O38" s="328"/>
    </row>
    <row r="39" spans="1:15" s="18" customFormat="1">
      <c r="A39" s="492" t="s">
        <v>52</v>
      </c>
      <c r="B39" s="106">
        <v>5</v>
      </c>
      <c r="C39" s="106" t="s">
        <v>15</v>
      </c>
      <c r="D39" s="110" t="s">
        <v>41</v>
      </c>
      <c r="E39" s="106" t="s">
        <v>134</v>
      </c>
      <c r="F39" s="395">
        <f>'Breakdown -Count'!F182/'Breakdown -Count'!K182</f>
        <v>0</v>
      </c>
      <c r="G39" s="412">
        <f>'Breakdown -Count'!G182/'Breakdown -Count'!K182</f>
        <v>0.5</v>
      </c>
      <c r="H39" s="420">
        <f>'Breakdown -Count'!H182/'Breakdown -Count'!K182</f>
        <v>0.5</v>
      </c>
      <c r="I39" s="395">
        <f>'Breakdown -Count'!I182/'Breakdown -Count'!K182</f>
        <v>0</v>
      </c>
      <c r="J39" s="395">
        <f>'Breakdown -Count'!J182/'Breakdown -Count'!K182</f>
        <v>0</v>
      </c>
      <c r="K39" s="108">
        <f t="shared" si="0"/>
        <v>1</v>
      </c>
      <c r="L39" s="108">
        <v>9</v>
      </c>
      <c r="M39" s="109">
        <f t="shared" si="1"/>
        <v>0.1111111111111111</v>
      </c>
      <c r="N39" s="596">
        <f t="shared" si="2"/>
        <v>3.5</v>
      </c>
      <c r="O39" s="328"/>
    </row>
    <row r="40" spans="1:15" s="18" customFormat="1" ht="15.75" thickBot="1">
      <c r="A40" s="602" t="s">
        <v>25</v>
      </c>
      <c r="B40" s="409">
        <v>2</v>
      </c>
      <c r="C40" s="409" t="s">
        <v>15</v>
      </c>
      <c r="D40" s="335" t="s">
        <v>41</v>
      </c>
      <c r="E40" s="409" t="s">
        <v>134</v>
      </c>
      <c r="F40" s="603">
        <f>'Breakdown -Count'!F322/'Breakdown -Count'!K322</f>
        <v>0.3</v>
      </c>
      <c r="G40" s="604">
        <f>'Breakdown -Count'!G322/'Breakdown -Count'!K322</f>
        <v>0.4</v>
      </c>
      <c r="H40" s="603">
        <f>'Breakdown -Count'!H322/'Breakdown -Count'!K322</f>
        <v>0.1</v>
      </c>
      <c r="I40" s="603">
        <f>'Breakdown -Count'!I322/'Breakdown -Count'!K322</f>
        <v>0</v>
      </c>
      <c r="J40" s="607">
        <f>'Breakdown -Count'!J322/'Breakdown -Count'!K322</f>
        <v>0.2</v>
      </c>
      <c r="K40" s="410">
        <f t="shared" si="0"/>
        <v>1</v>
      </c>
      <c r="L40" s="410">
        <v>16</v>
      </c>
      <c r="M40" s="411">
        <f t="shared" si="1"/>
        <v>6.25E-2</v>
      </c>
      <c r="N40" s="605">
        <f t="shared" si="2"/>
        <v>3.6000000000000005</v>
      </c>
      <c r="O40" s="328"/>
    </row>
    <row r="41" spans="1:15" s="18" customFormat="1">
      <c r="A41" s="580" t="s">
        <v>53</v>
      </c>
      <c r="B41" s="100">
        <v>2</v>
      </c>
      <c r="C41" s="100" t="s">
        <v>16</v>
      </c>
      <c r="D41" s="593" t="s">
        <v>43</v>
      </c>
      <c r="E41" s="100" t="s">
        <v>136</v>
      </c>
      <c r="F41" s="428">
        <f>'Breakdown -Count'!F43/'Breakdown -Count'!K43</f>
        <v>0.4</v>
      </c>
      <c r="G41" s="428">
        <f>'Breakdown -Count'!G43/'Breakdown -Count'!K43</f>
        <v>0.2</v>
      </c>
      <c r="H41" s="543">
        <f>'Breakdown -Count'!H43/'Breakdown -Count'!K43</f>
        <v>0.4</v>
      </c>
      <c r="I41" s="428">
        <f>'Breakdown -Count'!I43/'Breakdown -Count'!K43</f>
        <v>0</v>
      </c>
      <c r="J41" s="428">
        <f>'Breakdown -Count'!J43/'Breakdown -Count'!K43</f>
        <v>0</v>
      </c>
      <c r="K41" s="103">
        <f t="shared" si="0"/>
        <v>1</v>
      </c>
      <c r="L41" s="103">
        <v>10</v>
      </c>
      <c r="M41" s="104">
        <f t="shared" si="1"/>
        <v>0.1</v>
      </c>
      <c r="N41" s="256">
        <f t="shared" si="2"/>
        <v>4</v>
      </c>
      <c r="O41" s="328"/>
    </row>
    <row r="42" spans="1:15" s="18" customFormat="1">
      <c r="A42" s="579" t="s">
        <v>52</v>
      </c>
      <c r="B42" s="106">
        <v>1</v>
      </c>
      <c r="C42" s="106" t="s">
        <v>16</v>
      </c>
      <c r="D42" s="111" t="s">
        <v>43</v>
      </c>
      <c r="E42" s="106" t="s">
        <v>136</v>
      </c>
      <c r="F42" s="395">
        <f>'Breakdown -Count'!F127/'Breakdown -Count'!K127</f>
        <v>0</v>
      </c>
      <c r="G42" s="412">
        <f>'Breakdown -Count'!G127/'Breakdown -Count'!K127</f>
        <v>0.5</v>
      </c>
      <c r="H42" s="395">
        <f>'Breakdown -Count'!H127/'Breakdown -Count'!K127</f>
        <v>0</v>
      </c>
      <c r="I42" s="433">
        <f>'Breakdown -Count'!I127/'Breakdown -Count'!K127</f>
        <v>0.5</v>
      </c>
      <c r="J42" s="395">
        <f>'Breakdown -Count'!J127/'Breakdown -Count'!K127</f>
        <v>0</v>
      </c>
      <c r="K42" s="108">
        <f t="shared" si="0"/>
        <v>1</v>
      </c>
      <c r="L42" s="108">
        <v>10</v>
      </c>
      <c r="M42" s="109">
        <f t="shared" si="1"/>
        <v>0.1</v>
      </c>
      <c r="N42" s="600">
        <f t="shared" si="2"/>
        <v>3</v>
      </c>
      <c r="O42" s="328"/>
    </row>
    <row r="43" spans="1:15" s="18" customFormat="1">
      <c r="A43" s="578" t="s">
        <v>52</v>
      </c>
      <c r="B43" s="106">
        <v>4</v>
      </c>
      <c r="C43" s="106" t="s">
        <v>16</v>
      </c>
      <c r="D43" s="111" t="s">
        <v>43</v>
      </c>
      <c r="E43" s="106" t="s">
        <v>136</v>
      </c>
      <c r="F43" s="395">
        <f>'Breakdown -Count'!F169/'Breakdown -Count'!K169</f>
        <v>0</v>
      </c>
      <c r="G43" s="395">
        <f>'Breakdown -Count'!G169/'Breakdown -Count'!K169</f>
        <v>0</v>
      </c>
      <c r="H43" s="420">
        <f>'Breakdown -Count'!H169/'Breakdown -Count'!K169</f>
        <v>0.66666666666666663</v>
      </c>
      <c r="I43" s="395">
        <f>'Breakdown -Count'!I169/'Breakdown -Count'!K169</f>
        <v>0</v>
      </c>
      <c r="J43" s="433">
        <f>'Breakdown -Count'!J169/'Breakdown -Count'!K169</f>
        <v>0.33333333333333331</v>
      </c>
      <c r="K43" s="108">
        <f t="shared" si="0"/>
        <v>1</v>
      </c>
      <c r="L43" s="108">
        <v>20</v>
      </c>
      <c r="M43" s="109">
        <f t="shared" si="1"/>
        <v>0.05</v>
      </c>
      <c r="N43" s="600">
        <f t="shared" si="2"/>
        <v>2.3333333333333335</v>
      </c>
      <c r="O43" s="328"/>
    </row>
    <row r="44" spans="1:15" s="18" customFormat="1">
      <c r="A44" s="578" t="s">
        <v>52</v>
      </c>
      <c r="B44" s="106">
        <v>5</v>
      </c>
      <c r="C44" s="106" t="s">
        <v>16</v>
      </c>
      <c r="D44" s="111" t="s">
        <v>43</v>
      </c>
      <c r="E44" s="106" t="s">
        <v>136</v>
      </c>
      <c r="F44" s="395">
        <f>'Breakdown -Count'!F183/'Breakdown -Count'!K183</f>
        <v>0</v>
      </c>
      <c r="G44" s="412">
        <f>'Breakdown -Count'!G183/'Breakdown -Count'!K183</f>
        <v>0.5</v>
      </c>
      <c r="H44" s="420">
        <f>'Breakdown -Count'!H183/'Breakdown -Count'!K183</f>
        <v>0.5</v>
      </c>
      <c r="I44" s="395">
        <f>'Breakdown -Count'!I183/'Breakdown -Count'!K183</f>
        <v>0</v>
      </c>
      <c r="J44" s="395">
        <f>'Breakdown -Count'!J183/'Breakdown -Count'!K183</f>
        <v>0</v>
      </c>
      <c r="K44" s="108">
        <f t="shared" si="0"/>
        <v>1</v>
      </c>
      <c r="L44" s="108">
        <v>9</v>
      </c>
      <c r="M44" s="109">
        <f t="shared" si="1"/>
        <v>0.1111111111111111</v>
      </c>
      <c r="N44" s="600">
        <f t="shared" si="2"/>
        <v>3.5</v>
      </c>
      <c r="O44" s="328"/>
    </row>
    <row r="45" spans="1:15" s="18" customFormat="1">
      <c r="A45" s="578" t="s">
        <v>25</v>
      </c>
      <c r="B45" s="106">
        <v>4</v>
      </c>
      <c r="C45" s="106" t="s">
        <v>16</v>
      </c>
      <c r="D45" s="111" t="s">
        <v>43</v>
      </c>
      <c r="E45" s="106" t="s">
        <v>136</v>
      </c>
      <c r="F45" s="395">
        <f>'Breakdown -Count'!F351/'Breakdown -Count'!K351</f>
        <v>0.2</v>
      </c>
      <c r="G45" s="412">
        <f>'Breakdown -Count'!G351/'Breakdown -Count'!K351</f>
        <v>0.4</v>
      </c>
      <c r="H45" s="420">
        <f>'Breakdown -Count'!H351/'Breakdown -Count'!K351</f>
        <v>0.4</v>
      </c>
      <c r="I45" s="395">
        <f>'Breakdown -Count'!I351/'Breakdown -Count'!K351</f>
        <v>0</v>
      </c>
      <c r="J45" s="395">
        <f>'Breakdown -Count'!J351/'Breakdown -Count'!K351</f>
        <v>0</v>
      </c>
      <c r="K45" s="108">
        <f t="shared" si="0"/>
        <v>1</v>
      </c>
      <c r="L45" s="108">
        <v>18</v>
      </c>
      <c r="M45" s="109">
        <f t="shared" si="1"/>
        <v>5.5555555555555552E-2</v>
      </c>
      <c r="N45" s="600">
        <f t="shared" si="2"/>
        <v>3.8000000000000003</v>
      </c>
      <c r="O45" s="328"/>
    </row>
    <row r="46" spans="1:15" s="18" customFormat="1">
      <c r="A46" s="578" t="s">
        <v>25</v>
      </c>
      <c r="B46" s="106">
        <v>5</v>
      </c>
      <c r="C46" s="106" t="s">
        <v>16</v>
      </c>
      <c r="D46" s="111" t="s">
        <v>43</v>
      </c>
      <c r="E46" s="106" t="s">
        <v>136</v>
      </c>
      <c r="F46" s="395">
        <f>'Breakdown -Count'!F365/'Breakdown -Count'!K365</f>
        <v>0</v>
      </c>
      <c r="G46" s="412">
        <f>'Breakdown -Count'!G365/'Breakdown -Count'!K365</f>
        <v>0.4</v>
      </c>
      <c r="H46" s="395">
        <f>'Breakdown -Count'!H365/'Breakdown -Count'!K365</f>
        <v>0.2</v>
      </c>
      <c r="I46" s="431">
        <f>'Breakdown -Count'!I365/'Breakdown -Count'!K365</f>
        <v>0.4</v>
      </c>
      <c r="J46" s="395">
        <f>'Breakdown -Count'!J365/'Breakdown -Count'!K365</f>
        <v>0</v>
      </c>
      <c r="K46" s="108">
        <f t="shared" si="0"/>
        <v>1</v>
      </c>
      <c r="L46" s="108">
        <v>22</v>
      </c>
      <c r="M46" s="109">
        <f t="shared" si="1"/>
        <v>4.5454545454545456E-2</v>
      </c>
      <c r="N46" s="600">
        <f t="shared" si="2"/>
        <v>3</v>
      </c>
      <c r="O46" s="328"/>
    </row>
    <row r="47" spans="1:15" s="18" customFormat="1">
      <c r="A47" s="578" t="s">
        <v>53</v>
      </c>
      <c r="B47" s="106">
        <v>4</v>
      </c>
      <c r="C47" s="106" t="s">
        <v>7</v>
      </c>
      <c r="D47" s="110" t="s">
        <v>35</v>
      </c>
      <c r="E47" s="106" t="s">
        <v>136</v>
      </c>
      <c r="F47" s="395">
        <f>'Breakdown -Count'!F63/'Breakdown -Count'!K63</f>
        <v>0</v>
      </c>
      <c r="G47" s="308">
        <f>'Breakdown -Count'!G63/'Breakdown -Count'!K63</f>
        <v>0</v>
      </c>
      <c r="H47" s="420">
        <f>'Breakdown -Count'!H63/'Breakdown -Count'!K63</f>
        <v>0.5</v>
      </c>
      <c r="I47" s="433">
        <f>'Breakdown -Count'!I63/'Breakdown -Count'!K63</f>
        <v>0.5</v>
      </c>
      <c r="J47" s="395">
        <f>'Breakdown -Count'!J63/'Breakdown -Count'!K63</f>
        <v>0</v>
      </c>
      <c r="K47" s="11">
        <f t="shared" si="0"/>
        <v>1</v>
      </c>
      <c r="L47" s="11">
        <v>9</v>
      </c>
      <c r="M47" s="13">
        <f t="shared" si="1"/>
        <v>0.1111111111111111</v>
      </c>
      <c r="N47" s="609">
        <f t="shared" si="2"/>
        <v>2.5</v>
      </c>
      <c r="O47" s="328"/>
    </row>
    <row r="48" spans="1:15" s="18" customFormat="1">
      <c r="A48" s="578" t="s">
        <v>52</v>
      </c>
      <c r="B48" s="106">
        <v>2</v>
      </c>
      <c r="C48" s="106" t="s">
        <v>7</v>
      </c>
      <c r="D48" s="110" t="s">
        <v>35</v>
      </c>
      <c r="E48" s="106" t="s">
        <v>136</v>
      </c>
      <c r="F48" s="395">
        <f>'Breakdown -Count'!F133/'Breakdown -Count'!K133</f>
        <v>8.3333333333333329E-2</v>
      </c>
      <c r="G48" s="412">
        <f>'Breakdown -Count'!G133/'Breakdown -Count'!K133</f>
        <v>0.41666666666666669</v>
      </c>
      <c r="H48" s="420">
        <f>'Breakdown -Count'!H133/'Breakdown -Count'!K133</f>
        <v>0.41666666666666669</v>
      </c>
      <c r="I48" s="395">
        <f>'Breakdown -Count'!I133/'Breakdown -Count'!K133</f>
        <v>8.3333333333333329E-2</v>
      </c>
      <c r="J48" s="395">
        <f>'Breakdown -Count'!J133/'Breakdown -Count'!K133</f>
        <v>0</v>
      </c>
      <c r="K48" s="108">
        <f t="shared" si="0"/>
        <v>1</v>
      </c>
      <c r="L48" s="108">
        <v>19</v>
      </c>
      <c r="M48" s="109">
        <f t="shared" si="1"/>
        <v>5.2631578947368418E-2</v>
      </c>
      <c r="N48" s="600">
        <f t="shared" si="2"/>
        <v>3.5</v>
      </c>
      <c r="O48" s="328"/>
    </row>
    <row r="49" spans="1:15" s="18" customFormat="1">
      <c r="A49" s="578" t="s">
        <v>52</v>
      </c>
      <c r="B49" s="106">
        <v>5</v>
      </c>
      <c r="C49" s="106" t="s">
        <v>7</v>
      </c>
      <c r="D49" s="110" t="s">
        <v>35</v>
      </c>
      <c r="E49" s="106" t="s">
        <v>136</v>
      </c>
      <c r="F49" s="395">
        <f>'Breakdown -Count'!F175/'Breakdown -Count'!K175</f>
        <v>0</v>
      </c>
      <c r="G49" s="412">
        <f>'Breakdown -Count'!G175/'Breakdown -Count'!K175</f>
        <v>0.5</v>
      </c>
      <c r="H49" s="420">
        <f>'Breakdown -Count'!H175/'Breakdown -Count'!K175</f>
        <v>0.5</v>
      </c>
      <c r="I49" s="395">
        <f>'Breakdown -Count'!I175/'Breakdown -Count'!K175</f>
        <v>0</v>
      </c>
      <c r="J49" s="395">
        <f>'Breakdown -Count'!J175/'Breakdown -Count'!K175</f>
        <v>0</v>
      </c>
      <c r="K49" s="108">
        <f t="shared" si="0"/>
        <v>1</v>
      </c>
      <c r="L49" s="108">
        <v>9</v>
      </c>
      <c r="M49" s="109">
        <f t="shared" si="1"/>
        <v>0.1111111111111111</v>
      </c>
      <c r="N49" s="600">
        <f t="shared" si="2"/>
        <v>3.5</v>
      </c>
      <c r="O49" s="328"/>
    </row>
    <row r="50" spans="1:15" s="18" customFormat="1">
      <c r="A50" s="578" t="s">
        <v>50</v>
      </c>
      <c r="B50" s="106">
        <v>4</v>
      </c>
      <c r="C50" s="106" t="s">
        <v>7</v>
      </c>
      <c r="D50" s="110" t="s">
        <v>35</v>
      </c>
      <c r="E50" s="106" t="s">
        <v>136</v>
      </c>
      <c r="F50" s="395">
        <f>'Breakdown -Count'!F245/'Breakdown -Count'!K245</f>
        <v>0</v>
      </c>
      <c r="G50" s="412">
        <f>'Breakdown -Count'!G245/'Breakdown -Count'!K245</f>
        <v>0.5</v>
      </c>
      <c r="H50" s="420">
        <f>'Breakdown -Count'!H245/'Breakdown -Count'!K245</f>
        <v>0.5</v>
      </c>
      <c r="I50" s="395">
        <f>'Breakdown -Count'!I245/'Breakdown -Count'!K245</f>
        <v>0</v>
      </c>
      <c r="J50" s="395">
        <f>'Breakdown -Count'!J245/'Breakdown -Count'!K245</f>
        <v>0</v>
      </c>
      <c r="K50" s="108">
        <f t="shared" si="0"/>
        <v>1</v>
      </c>
      <c r="L50" s="108">
        <v>9</v>
      </c>
      <c r="M50" s="109">
        <f t="shared" si="1"/>
        <v>0.1111111111111111</v>
      </c>
      <c r="N50" s="600">
        <f t="shared" si="2"/>
        <v>3.5</v>
      </c>
      <c r="O50" s="328"/>
    </row>
    <row r="51" spans="1:15" s="18" customFormat="1">
      <c r="A51" s="578" t="s">
        <v>50</v>
      </c>
      <c r="B51" s="106">
        <v>5</v>
      </c>
      <c r="C51" s="106" t="s">
        <v>7</v>
      </c>
      <c r="D51" s="110" t="s">
        <v>35</v>
      </c>
      <c r="E51" s="106" t="s">
        <v>136</v>
      </c>
      <c r="F51" s="395">
        <f>'Breakdown -Count'!F259/'Breakdown -Count'!K259</f>
        <v>0</v>
      </c>
      <c r="G51" s="412">
        <f>'Breakdown -Count'!G259/'Breakdown -Count'!K259</f>
        <v>0.5</v>
      </c>
      <c r="H51" s="420">
        <f>'Breakdown -Count'!H259/'Breakdown -Count'!K259</f>
        <v>0.5</v>
      </c>
      <c r="I51" s="395">
        <f>'Breakdown -Count'!I259/'Breakdown -Count'!K259</f>
        <v>0</v>
      </c>
      <c r="J51" s="395">
        <f>'Breakdown -Count'!J259/'Breakdown -Count'!K259</f>
        <v>0</v>
      </c>
      <c r="K51" s="108">
        <f t="shared" si="0"/>
        <v>1</v>
      </c>
      <c r="L51" s="108">
        <v>8</v>
      </c>
      <c r="M51" s="109">
        <f t="shared" si="1"/>
        <v>0.125</v>
      </c>
      <c r="N51" s="609">
        <f t="shared" si="2"/>
        <v>3.5</v>
      </c>
      <c r="O51" s="328"/>
    </row>
    <row r="52" spans="1:15" s="18" customFormat="1">
      <c r="A52" s="578" t="s">
        <v>25</v>
      </c>
      <c r="B52" s="106">
        <v>5</v>
      </c>
      <c r="C52" s="106" t="s">
        <v>7</v>
      </c>
      <c r="D52" s="110" t="s">
        <v>35</v>
      </c>
      <c r="E52" s="106" t="s">
        <v>136</v>
      </c>
      <c r="F52" s="395">
        <f>'Breakdown -Count'!F357/'Breakdown -Count'!K357</f>
        <v>0</v>
      </c>
      <c r="G52" s="412">
        <f>'Breakdown -Count'!G357/'Breakdown -Count'!K357</f>
        <v>0.41666666666666669</v>
      </c>
      <c r="H52" s="420">
        <f>'Breakdown -Count'!H357/'Breakdown -Count'!K357</f>
        <v>0.41666666666666669</v>
      </c>
      <c r="I52" s="395">
        <f>'Breakdown -Count'!I357/'Breakdown -Count'!K357</f>
        <v>8.3333333333333329E-2</v>
      </c>
      <c r="J52" s="395">
        <f>'Breakdown -Count'!J357/'Breakdown -Count'!K357</f>
        <v>8.3333333333333329E-2</v>
      </c>
      <c r="K52" s="108">
        <f t="shared" si="0"/>
        <v>1</v>
      </c>
      <c r="L52" s="108">
        <v>22</v>
      </c>
      <c r="M52" s="109">
        <f t="shared" si="1"/>
        <v>4.5454545454545456E-2</v>
      </c>
      <c r="N52" s="600">
        <f t="shared" si="2"/>
        <v>3.166666666666667</v>
      </c>
      <c r="O52" s="328"/>
    </row>
    <row r="53" spans="1:15" s="18" customFormat="1" ht="15.75" thickBot="1">
      <c r="A53" s="581" t="s">
        <v>53</v>
      </c>
      <c r="B53" s="396">
        <v>4</v>
      </c>
      <c r="C53" s="396" t="s">
        <v>6</v>
      </c>
      <c r="D53" s="619" t="s">
        <v>33</v>
      </c>
      <c r="E53" s="396" t="s">
        <v>136</v>
      </c>
      <c r="F53" s="397">
        <f>'Breakdown -Count'!F62/'Breakdown -Count'!K62</f>
        <v>0</v>
      </c>
      <c r="G53" s="414">
        <f>'Breakdown -Count'!G62/'Breakdown -Count'!K62</f>
        <v>0.5</v>
      </c>
      <c r="H53" s="311">
        <f>'Breakdown -Count'!H62/'Breakdown -Count'!K62</f>
        <v>0</v>
      </c>
      <c r="I53" s="434">
        <f>'Breakdown -Count'!I62/'Breakdown -Count'!K62</f>
        <v>0.5</v>
      </c>
      <c r="J53" s="397">
        <f>'Breakdown -Count'!J62/'Breakdown -Count'!K62</f>
        <v>0</v>
      </c>
      <c r="K53" s="15">
        <f t="shared" si="0"/>
        <v>1</v>
      </c>
      <c r="L53" s="15">
        <v>9</v>
      </c>
      <c r="M53" s="16">
        <f t="shared" si="1"/>
        <v>0.1111111111111111</v>
      </c>
      <c r="N53" s="611">
        <f t="shared" si="2"/>
        <v>3</v>
      </c>
      <c r="O53" s="328"/>
    </row>
    <row r="54" spans="1:15" s="18" customFormat="1" ht="30">
      <c r="A54" s="499" t="s">
        <v>53</v>
      </c>
      <c r="B54" s="113">
        <v>2</v>
      </c>
      <c r="C54" s="113" t="s">
        <v>9</v>
      </c>
      <c r="D54" s="597" t="s">
        <v>44</v>
      </c>
      <c r="E54" s="113" t="s">
        <v>137</v>
      </c>
      <c r="F54" s="312">
        <f>'Breakdown -Count'!F37/'Breakdown -Count'!K37</f>
        <v>0.2</v>
      </c>
      <c r="G54" s="413">
        <f>'Breakdown -Count'!G37/'Breakdown -Count'!K37</f>
        <v>0.4</v>
      </c>
      <c r="H54" s="421">
        <f>'Breakdown -Count'!H37/'Breakdown -Count'!K37</f>
        <v>0.4</v>
      </c>
      <c r="I54" s="312">
        <f>'Breakdown -Count'!I37/'Breakdown -Count'!K37</f>
        <v>0</v>
      </c>
      <c r="J54" s="312">
        <f>'Breakdown -Count'!J37/'Breakdown -Count'!K37</f>
        <v>0</v>
      </c>
      <c r="K54" s="115">
        <f t="shared" si="0"/>
        <v>1</v>
      </c>
      <c r="L54" s="115">
        <v>10</v>
      </c>
      <c r="M54" s="116">
        <f t="shared" si="1"/>
        <v>0.1</v>
      </c>
      <c r="N54" s="598">
        <f t="shared" si="2"/>
        <v>3.8000000000000003</v>
      </c>
      <c r="O54" s="328"/>
    </row>
    <row r="55" spans="1:15" s="18" customFormat="1" ht="30">
      <c r="A55" s="492" t="s">
        <v>53</v>
      </c>
      <c r="B55" s="106">
        <v>4</v>
      </c>
      <c r="C55" s="106" t="s">
        <v>9</v>
      </c>
      <c r="D55" s="111" t="s">
        <v>44</v>
      </c>
      <c r="E55" s="106" t="s">
        <v>137</v>
      </c>
      <c r="F55" s="395">
        <f>'Breakdown -Count'!F65/'Breakdown -Count'!K65</f>
        <v>0</v>
      </c>
      <c r="G55" s="412">
        <f>'Breakdown -Count'!G65/'Breakdown -Count'!K65</f>
        <v>0.5</v>
      </c>
      <c r="H55" s="420">
        <f>'Breakdown -Count'!H65/'Breakdown -Count'!K65</f>
        <v>0.5</v>
      </c>
      <c r="I55" s="395">
        <f>'Breakdown -Count'!I65/'Breakdown -Count'!K65</f>
        <v>0</v>
      </c>
      <c r="J55" s="395">
        <f>'Breakdown -Count'!J65/'Breakdown -Count'!K65</f>
        <v>0</v>
      </c>
      <c r="K55" s="11">
        <f t="shared" si="0"/>
        <v>1</v>
      </c>
      <c r="L55" s="11">
        <v>9</v>
      </c>
      <c r="M55" s="13">
        <f t="shared" si="1"/>
        <v>0.1111111111111111</v>
      </c>
      <c r="N55" s="595">
        <f t="shared" si="2"/>
        <v>3.5</v>
      </c>
      <c r="O55" s="674"/>
    </row>
    <row r="56" spans="1:15" s="18" customFormat="1" ht="30">
      <c r="A56" s="492" t="s">
        <v>53</v>
      </c>
      <c r="B56" s="106">
        <v>6</v>
      </c>
      <c r="C56" s="106" t="s">
        <v>9</v>
      </c>
      <c r="D56" s="111" t="s">
        <v>44</v>
      </c>
      <c r="E56" s="106" t="s">
        <v>137</v>
      </c>
      <c r="F56" s="395">
        <f>'Breakdown -Count'!F93/'Breakdown -Count'!K93</f>
        <v>0</v>
      </c>
      <c r="G56" s="412">
        <f>'Breakdown -Count'!G93/'Breakdown -Count'!K93</f>
        <v>0.5</v>
      </c>
      <c r="H56" s="420">
        <f>'Breakdown -Count'!H93/'Breakdown -Count'!K93</f>
        <v>0.5</v>
      </c>
      <c r="I56" s="395">
        <f>'Breakdown -Count'!I93/'Breakdown -Count'!K93</f>
        <v>0</v>
      </c>
      <c r="J56" s="395">
        <f>'Breakdown -Count'!J93/'Breakdown -Count'!K93</f>
        <v>0</v>
      </c>
      <c r="K56" s="108">
        <f t="shared" si="0"/>
        <v>1</v>
      </c>
      <c r="L56" s="108">
        <v>10</v>
      </c>
      <c r="M56" s="109">
        <f t="shared" si="1"/>
        <v>0.1</v>
      </c>
      <c r="N56" s="596">
        <f t="shared" si="2"/>
        <v>3.5</v>
      </c>
      <c r="O56" s="328"/>
    </row>
    <row r="57" spans="1:15" s="18" customFormat="1" ht="30">
      <c r="A57" s="492" t="s">
        <v>52</v>
      </c>
      <c r="B57" s="106">
        <v>5</v>
      </c>
      <c r="C57" s="106" t="s">
        <v>9</v>
      </c>
      <c r="D57" s="111" t="s">
        <v>44</v>
      </c>
      <c r="E57" s="106" t="s">
        <v>137</v>
      </c>
      <c r="F57" s="395">
        <f>'Breakdown -Count'!F177/'Breakdown -Count'!K177</f>
        <v>0</v>
      </c>
      <c r="G57" s="412">
        <f>'Breakdown -Count'!G177/'Breakdown -Count'!K177</f>
        <v>0.5</v>
      </c>
      <c r="H57" s="420">
        <f>'Breakdown -Count'!H177/'Breakdown -Count'!K177</f>
        <v>0.5</v>
      </c>
      <c r="I57" s="395">
        <f>'Breakdown -Count'!I177/'Breakdown -Count'!K177</f>
        <v>0</v>
      </c>
      <c r="J57" s="395">
        <f>'Breakdown -Count'!J177/'Breakdown -Count'!K177</f>
        <v>0</v>
      </c>
      <c r="K57" s="108">
        <f t="shared" si="0"/>
        <v>1</v>
      </c>
      <c r="L57" s="108">
        <v>9</v>
      </c>
      <c r="M57" s="109">
        <f t="shared" si="1"/>
        <v>0.1111111111111111</v>
      </c>
      <c r="N57" s="596">
        <f t="shared" si="2"/>
        <v>3.5</v>
      </c>
      <c r="O57" s="328"/>
    </row>
    <row r="58" spans="1:15" s="18" customFormat="1" ht="30">
      <c r="A58" s="492" t="s">
        <v>50</v>
      </c>
      <c r="B58" s="106">
        <v>5</v>
      </c>
      <c r="C58" s="106" t="s">
        <v>9</v>
      </c>
      <c r="D58" s="111" t="s">
        <v>44</v>
      </c>
      <c r="E58" s="106" t="s">
        <v>137</v>
      </c>
      <c r="F58" s="395">
        <f>'Breakdown -Count'!F261/'Breakdown -Count'!K261</f>
        <v>0</v>
      </c>
      <c r="G58" s="412">
        <f>'Breakdown -Count'!G261/'Breakdown -Count'!K261</f>
        <v>0.5</v>
      </c>
      <c r="H58" s="420">
        <f>'Breakdown -Count'!H261/'Breakdown -Count'!K261</f>
        <v>0.5</v>
      </c>
      <c r="I58" s="395">
        <f>'Breakdown -Count'!I261/'Breakdown -Count'!K261</f>
        <v>0</v>
      </c>
      <c r="J58" s="395">
        <f>'Breakdown -Count'!J261/'Breakdown -Count'!K261</f>
        <v>0</v>
      </c>
      <c r="K58" s="108">
        <f t="shared" si="0"/>
        <v>1</v>
      </c>
      <c r="L58" s="108">
        <v>8</v>
      </c>
      <c r="M58" s="109">
        <f t="shared" si="1"/>
        <v>0.125</v>
      </c>
      <c r="N58" s="595">
        <f t="shared" si="2"/>
        <v>3.5</v>
      </c>
      <c r="O58" s="328"/>
    </row>
    <row r="59" spans="1:15" s="18" customFormat="1" ht="30">
      <c r="A59" s="492" t="s">
        <v>53</v>
      </c>
      <c r="B59" s="106">
        <v>4</v>
      </c>
      <c r="C59" s="106" t="s">
        <v>10</v>
      </c>
      <c r="D59" s="111" t="s">
        <v>37</v>
      </c>
      <c r="E59" s="106" t="s">
        <v>137</v>
      </c>
      <c r="F59" s="395">
        <f>'Breakdown -Count'!F66/'Breakdown -Count'!K66</f>
        <v>0</v>
      </c>
      <c r="G59" s="412">
        <f>'Breakdown -Count'!G66/'Breakdown -Count'!K66</f>
        <v>0.5</v>
      </c>
      <c r="H59" s="420">
        <f>'Breakdown -Count'!H66/'Breakdown -Count'!K66</f>
        <v>0.5</v>
      </c>
      <c r="I59" s="395">
        <f>'Breakdown -Count'!I66/'Breakdown -Count'!K66</f>
        <v>0</v>
      </c>
      <c r="J59" s="395">
        <f>'Breakdown -Count'!J66/'Breakdown -Count'!K66</f>
        <v>0</v>
      </c>
      <c r="K59" s="11">
        <f t="shared" si="0"/>
        <v>1</v>
      </c>
      <c r="L59" s="11">
        <v>9</v>
      </c>
      <c r="M59" s="13">
        <f t="shared" si="1"/>
        <v>0.1111111111111111</v>
      </c>
      <c r="N59" s="595">
        <f t="shared" si="2"/>
        <v>3.5</v>
      </c>
      <c r="O59" s="674"/>
    </row>
    <row r="60" spans="1:15" s="18" customFormat="1" ht="30">
      <c r="A60" s="492" t="s">
        <v>52</v>
      </c>
      <c r="B60" s="106">
        <v>3</v>
      </c>
      <c r="C60" s="106" t="s">
        <v>10</v>
      </c>
      <c r="D60" s="111" t="s">
        <v>37</v>
      </c>
      <c r="E60" s="106" t="s">
        <v>137</v>
      </c>
      <c r="F60" s="395">
        <f>'Breakdown -Count'!F150/'Breakdown -Count'!K150</f>
        <v>0.16666666666666666</v>
      </c>
      <c r="G60" s="412">
        <f>'Breakdown -Count'!G150/'Breakdown -Count'!K150</f>
        <v>0.41666666666666669</v>
      </c>
      <c r="H60" s="420">
        <f>'Breakdown -Count'!H150/'Breakdown -Count'!K150</f>
        <v>0.41666666666666669</v>
      </c>
      <c r="I60" s="395">
        <f>'Breakdown -Count'!I150/'Breakdown -Count'!K150</f>
        <v>0</v>
      </c>
      <c r="J60" s="395">
        <f>'Breakdown -Count'!J150/'Breakdown -Count'!K150</f>
        <v>0</v>
      </c>
      <c r="K60" s="108">
        <f t="shared" si="0"/>
        <v>1</v>
      </c>
      <c r="L60" s="108">
        <v>20</v>
      </c>
      <c r="M60" s="109">
        <f t="shared" si="1"/>
        <v>0.05</v>
      </c>
      <c r="N60" s="596">
        <f t="shared" si="2"/>
        <v>3.75</v>
      </c>
      <c r="O60" s="328"/>
    </row>
    <row r="61" spans="1:15" s="18" customFormat="1" ht="30.75" thickBot="1">
      <c r="A61" s="602" t="s">
        <v>52</v>
      </c>
      <c r="B61" s="409">
        <v>5</v>
      </c>
      <c r="C61" s="409" t="s">
        <v>10</v>
      </c>
      <c r="D61" s="574" t="s">
        <v>37</v>
      </c>
      <c r="E61" s="409" t="s">
        <v>137</v>
      </c>
      <c r="F61" s="603">
        <f>'Breakdown -Count'!F178/'Breakdown -Count'!K178</f>
        <v>0</v>
      </c>
      <c r="G61" s="604">
        <f>'Breakdown -Count'!G178/'Breakdown -Count'!K178</f>
        <v>0.5</v>
      </c>
      <c r="H61" s="610">
        <f>'Breakdown -Count'!H178/'Breakdown -Count'!K178</f>
        <v>0.5</v>
      </c>
      <c r="I61" s="603">
        <f>'Breakdown -Count'!I178/'Breakdown -Count'!K178</f>
        <v>0</v>
      </c>
      <c r="J61" s="603">
        <f>'Breakdown -Count'!J178/'Breakdown -Count'!K178</f>
        <v>0</v>
      </c>
      <c r="K61" s="410">
        <f t="shared" si="0"/>
        <v>1</v>
      </c>
      <c r="L61" s="410">
        <v>9</v>
      </c>
      <c r="M61" s="411">
        <f t="shared" si="1"/>
        <v>0.1111111111111111</v>
      </c>
      <c r="N61" s="605">
        <f t="shared" si="2"/>
        <v>3.5</v>
      </c>
      <c r="O61" s="674"/>
    </row>
    <row r="62" spans="1:15" s="18" customFormat="1">
      <c r="A62" s="580" t="s">
        <v>53</v>
      </c>
      <c r="B62" s="100">
        <v>2</v>
      </c>
      <c r="C62" s="100" t="s">
        <v>17</v>
      </c>
      <c r="D62" s="593" t="s">
        <v>45</v>
      </c>
      <c r="E62" s="100" t="s">
        <v>139</v>
      </c>
      <c r="F62" s="428">
        <f>'Breakdown -Count'!F44/'Breakdown -Count'!K44</f>
        <v>0.33333333333333331</v>
      </c>
      <c r="G62" s="428">
        <f>'Breakdown -Count'!G44/'Breakdown -Count'!K44</f>
        <v>0</v>
      </c>
      <c r="H62" s="428">
        <f>'Breakdown -Count'!H44/'Breakdown -Count'!K44</f>
        <v>0</v>
      </c>
      <c r="I62" s="428">
        <f>'Breakdown -Count'!I44/'Breakdown -Count'!K44</f>
        <v>0.33333333333333331</v>
      </c>
      <c r="J62" s="606">
        <f>'Breakdown -Count'!J44/'Breakdown -Count'!K44</f>
        <v>0.33333333333333331</v>
      </c>
      <c r="K62" s="103">
        <f t="shared" si="0"/>
        <v>1</v>
      </c>
      <c r="L62" s="103">
        <v>10</v>
      </c>
      <c r="M62" s="104">
        <f t="shared" si="1"/>
        <v>0.1</v>
      </c>
      <c r="N62" s="256">
        <f t="shared" si="2"/>
        <v>2.6666666666666665</v>
      </c>
      <c r="O62" s="328"/>
    </row>
    <row r="63" spans="1:15" s="18" customFormat="1">
      <c r="A63" s="578" t="s">
        <v>53</v>
      </c>
      <c r="B63" s="106">
        <v>4</v>
      </c>
      <c r="C63" s="106" t="s">
        <v>17</v>
      </c>
      <c r="D63" s="111" t="s">
        <v>45</v>
      </c>
      <c r="E63" s="106" t="s">
        <v>139</v>
      </c>
      <c r="F63" s="395">
        <f>'Breakdown -Count'!F72/'Breakdown -Count'!K72</f>
        <v>0</v>
      </c>
      <c r="G63" s="395">
        <f>'Breakdown -Count'!G72/'Breakdown -Count'!K72</f>
        <v>0</v>
      </c>
      <c r="H63" s="395">
        <f>'Breakdown -Count'!H72/'Breakdown -Count'!K72</f>
        <v>0</v>
      </c>
      <c r="I63" s="395">
        <f>'Breakdown -Count'!I72/'Breakdown -Count'!K72</f>
        <v>0</v>
      </c>
      <c r="J63" s="433">
        <f>'Breakdown -Count'!J72/'Breakdown -Count'!K72</f>
        <v>1</v>
      </c>
      <c r="K63" s="108">
        <f t="shared" si="0"/>
        <v>1</v>
      </c>
      <c r="L63" s="108">
        <v>9</v>
      </c>
      <c r="M63" s="109">
        <f t="shared" si="1"/>
        <v>0.1111111111111111</v>
      </c>
      <c r="N63" s="600">
        <f t="shared" si="2"/>
        <v>1</v>
      </c>
      <c r="O63" s="328"/>
    </row>
    <row r="64" spans="1:15" s="18" customFormat="1">
      <c r="A64" s="578" t="s">
        <v>53</v>
      </c>
      <c r="B64" s="106">
        <v>6</v>
      </c>
      <c r="C64" s="106" t="s">
        <v>17</v>
      </c>
      <c r="D64" s="111" t="s">
        <v>45</v>
      </c>
      <c r="E64" s="106" t="s">
        <v>139</v>
      </c>
      <c r="F64" s="395">
        <f>'Breakdown -Count'!F100/'Breakdown -Count'!K100</f>
        <v>0.33333333333333331</v>
      </c>
      <c r="G64" s="395">
        <f>'Breakdown -Count'!G100/'Breakdown -Count'!K100</f>
        <v>0</v>
      </c>
      <c r="H64" s="395">
        <f>'Breakdown -Count'!H100/'Breakdown -Count'!K100</f>
        <v>0</v>
      </c>
      <c r="I64" s="433">
        <f>'Breakdown -Count'!I100/'Breakdown -Count'!K100</f>
        <v>0.66666666666666663</v>
      </c>
      <c r="J64" s="395">
        <f>'Breakdown -Count'!J100/'Breakdown -Count'!K100</f>
        <v>0</v>
      </c>
      <c r="K64" s="108">
        <f t="shared" si="0"/>
        <v>1</v>
      </c>
      <c r="L64" s="108">
        <v>10</v>
      </c>
      <c r="M64" s="109">
        <f t="shared" si="1"/>
        <v>0.1</v>
      </c>
      <c r="N64" s="600">
        <f t="shared" si="2"/>
        <v>3</v>
      </c>
      <c r="O64" s="328"/>
    </row>
    <row r="65" spans="1:18" s="18" customFormat="1">
      <c r="A65" s="578" t="s">
        <v>50</v>
      </c>
      <c r="B65" s="106">
        <v>5</v>
      </c>
      <c r="C65" s="106" t="s">
        <v>17</v>
      </c>
      <c r="D65" s="111" t="s">
        <v>45</v>
      </c>
      <c r="E65" s="106" t="s">
        <v>139</v>
      </c>
      <c r="F65" s="395">
        <f>'Breakdown -Count'!F268/'Breakdown -Count'!K268</f>
        <v>0</v>
      </c>
      <c r="G65" s="395">
        <f>'Breakdown -Count'!G268/'Breakdown -Count'!K268</f>
        <v>0</v>
      </c>
      <c r="H65" s="420">
        <f>'Breakdown -Count'!H268/'Breakdown -Count'!K268</f>
        <v>0.5</v>
      </c>
      <c r="I65" s="431">
        <f>'Breakdown -Count'!I268/'Breakdown -Count'!K268</f>
        <v>0.5</v>
      </c>
      <c r="J65" s="395">
        <f>'Breakdown -Count'!J268/'Breakdown -Count'!K268</f>
        <v>0</v>
      </c>
      <c r="K65" s="108">
        <f t="shared" si="0"/>
        <v>1</v>
      </c>
      <c r="L65" s="108">
        <v>8</v>
      </c>
      <c r="M65" s="109">
        <f t="shared" si="1"/>
        <v>0.125</v>
      </c>
      <c r="N65" s="600">
        <f t="shared" si="2"/>
        <v>2.5</v>
      </c>
      <c r="O65" s="328"/>
    </row>
    <row r="66" spans="1:18" s="18" customFormat="1" ht="15.75" thickBot="1">
      <c r="A66" s="581" t="s">
        <v>50</v>
      </c>
      <c r="B66" s="396">
        <v>6</v>
      </c>
      <c r="C66" s="396" t="s">
        <v>17</v>
      </c>
      <c r="D66" s="570" t="s">
        <v>45</v>
      </c>
      <c r="E66" s="396" t="s">
        <v>139</v>
      </c>
      <c r="F66" s="397">
        <f>'Breakdown -Count'!F282/'Breakdown -Count'!K282</f>
        <v>0.25</v>
      </c>
      <c r="G66" s="397">
        <f>'Breakdown -Count'!G282/'Breakdown -Count'!K282</f>
        <v>0</v>
      </c>
      <c r="H66" s="397">
        <f>'Breakdown -Count'!H282/'Breakdown -Count'!K282</f>
        <v>0.25</v>
      </c>
      <c r="I66" s="430">
        <f>'Breakdown -Count'!I282/'Breakdown -Count'!K282</f>
        <v>0.5</v>
      </c>
      <c r="J66" s="397">
        <f>'Breakdown -Count'!J282/'Breakdown -Count'!K282</f>
        <v>0</v>
      </c>
      <c r="K66" s="398">
        <f t="shared" si="0"/>
        <v>1</v>
      </c>
      <c r="L66" s="398">
        <v>8</v>
      </c>
      <c r="M66" s="399">
        <f t="shared" si="1"/>
        <v>0.125</v>
      </c>
      <c r="N66" s="601">
        <f t="shared" si="2"/>
        <v>3</v>
      </c>
      <c r="O66" s="328"/>
    </row>
    <row r="67" spans="1:18" s="18" customFormat="1">
      <c r="A67" s="580" t="s">
        <v>53</v>
      </c>
      <c r="B67" s="100">
        <v>4</v>
      </c>
      <c r="C67" s="100" t="s">
        <v>12</v>
      </c>
      <c r="D67" s="569" t="s">
        <v>38</v>
      </c>
      <c r="E67" s="100" t="s">
        <v>138</v>
      </c>
      <c r="F67" s="428">
        <f>'Breakdown -Count'!F68/'Breakdown -Count'!K68</f>
        <v>0</v>
      </c>
      <c r="G67" s="608">
        <f>'Breakdown -Count'!G68/'Breakdown -Count'!K68</f>
        <v>0</v>
      </c>
      <c r="H67" s="543">
        <f>'Breakdown -Count'!H68/'Breakdown -Count'!K68</f>
        <v>0.5</v>
      </c>
      <c r="I67" s="606">
        <f>'Breakdown -Count'!I68/'Breakdown -Count'!K68</f>
        <v>0.5</v>
      </c>
      <c r="J67" s="428">
        <f>'Breakdown -Count'!J68/'Breakdown -Count'!K68</f>
        <v>0</v>
      </c>
      <c r="K67" s="8">
        <f t="shared" si="0"/>
        <v>1</v>
      </c>
      <c r="L67" s="8">
        <v>9</v>
      </c>
      <c r="M67" s="10">
        <f t="shared" si="1"/>
        <v>0.1111111111111111</v>
      </c>
      <c r="N67" s="254">
        <f t="shared" si="2"/>
        <v>2.5</v>
      </c>
      <c r="O67" s="674"/>
    </row>
    <row r="68" spans="1:18" s="18" customFormat="1">
      <c r="A68" s="578" t="s">
        <v>53</v>
      </c>
      <c r="B68" s="106">
        <v>5</v>
      </c>
      <c r="C68" s="106" t="s">
        <v>12</v>
      </c>
      <c r="D68" s="110" t="s">
        <v>38</v>
      </c>
      <c r="E68" s="106" t="s">
        <v>138</v>
      </c>
      <c r="F68" s="395">
        <f>'Breakdown -Count'!F82/'Breakdown -Count'!K82</f>
        <v>9.0909090909090912E-2</v>
      </c>
      <c r="G68" s="412">
        <f>'Breakdown -Count'!G82/'Breakdown -Count'!K82</f>
        <v>0.5</v>
      </c>
      <c r="H68" s="420">
        <f>'Breakdown -Count'!H82/'Breakdown -Count'!K82</f>
        <v>0.40909090909090912</v>
      </c>
      <c r="I68" s="395">
        <f>'Breakdown -Count'!I82/'Breakdown -Count'!K82</f>
        <v>0</v>
      </c>
      <c r="J68" s="395">
        <f>'Breakdown -Count'!J82/'Breakdown -Count'!K82</f>
        <v>0</v>
      </c>
      <c r="K68" s="108">
        <f>SUM(F68:J68)</f>
        <v>1</v>
      </c>
      <c r="L68" s="108">
        <v>43</v>
      </c>
      <c r="M68" s="109">
        <f>K68/L68</f>
        <v>2.3255813953488372E-2</v>
      </c>
      <c r="N68" s="600">
        <f xml:space="preserve"> (5*F68+4*G68+3*H68+2*I68+1*J68)/K68</f>
        <v>3.6818181818181817</v>
      </c>
      <c r="O68" s="328"/>
    </row>
    <row r="69" spans="1:18" s="18" customFormat="1">
      <c r="A69" s="578" t="s">
        <v>52</v>
      </c>
      <c r="B69" s="106">
        <v>5</v>
      </c>
      <c r="C69" s="106" t="s">
        <v>12</v>
      </c>
      <c r="D69" s="110" t="s">
        <v>38</v>
      </c>
      <c r="E69" s="106" t="s">
        <v>138</v>
      </c>
      <c r="F69" s="395">
        <f>'Breakdown -Count'!F180/'Breakdown -Count'!K180</f>
        <v>0</v>
      </c>
      <c r="G69" s="412">
        <f>'Breakdown -Count'!G180/'Breakdown -Count'!K180</f>
        <v>0.5</v>
      </c>
      <c r="H69" s="420">
        <f>'Breakdown -Count'!H180/'Breakdown -Count'!K180</f>
        <v>0.5</v>
      </c>
      <c r="I69" s="395">
        <f>'Breakdown -Count'!I180/'Breakdown -Count'!K180</f>
        <v>0</v>
      </c>
      <c r="J69" s="395">
        <f>'Breakdown -Count'!J180/'Breakdown -Count'!K180</f>
        <v>0</v>
      </c>
      <c r="K69" s="108">
        <f>SUM(F69:J69)</f>
        <v>1</v>
      </c>
      <c r="L69" s="108">
        <v>9</v>
      </c>
      <c r="M69" s="109">
        <f>K69/L69</f>
        <v>0.1111111111111111</v>
      </c>
      <c r="N69" s="600">
        <f xml:space="preserve"> (5*F69+4*G69+3*H69+2*I69+1*J69)/K69</f>
        <v>3.5</v>
      </c>
      <c r="O69" s="328"/>
    </row>
    <row r="70" spans="1:18" s="18" customFormat="1" ht="15.75" thickBot="1">
      <c r="A70" s="581" t="s">
        <v>25</v>
      </c>
      <c r="B70" s="396">
        <v>4</v>
      </c>
      <c r="C70" s="396" t="s">
        <v>12</v>
      </c>
      <c r="D70" s="336" t="s">
        <v>38</v>
      </c>
      <c r="E70" s="396" t="s">
        <v>138</v>
      </c>
      <c r="F70" s="397">
        <f>'Breakdown -Count'!F348/'Breakdown -Count'!K348</f>
        <v>0.1111111111111111</v>
      </c>
      <c r="G70" s="414">
        <f>'Breakdown -Count'!G348/'Breakdown -Count'!K348</f>
        <v>0.44444444444444442</v>
      </c>
      <c r="H70" s="422">
        <f>'Breakdown -Count'!H348/'Breakdown -Count'!K348</f>
        <v>0.44444444444444442</v>
      </c>
      <c r="I70" s="397">
        <f>'Breakdown -Count'!I348/'Breakdown -Count'!K348</f>
        <v>0</v>
      </c>
      <c r="J70" s="397">
        <f>'Breakdown -Count'!J348/'Breakdown -Count'!K348</f>
        <v>0</v>
      </c>
      <c r="K70" s="398">
        <f>SUM(F70:J70)</f>
        <v>1</v>
      </c>
      <c r="L70" s="398">
        <v>18</v>
      </c>
      <c r="M70" s="399">
        <f>K70/L70</f>
        <v>5.5555555555555552E-2</v>
      </c>
      <c r="N70" s="601">
        <f xml:space="preserve"> (5*F70+4*G70+3*H70+2*I70+1*J70)/K70</f>
        <v>3.6666666666666661</v>
      </c>
      <c r="O70" s="328"/>
    </row>
    <row r="71" spans="1:18" s="18" customFormat="1">
      <c r="A71" s="583" t="s">
        <v>53</v>
      </c>
      <c r="B71" s="100">
        <v>2</v>
      </c>
      <c r="C71" s="100" t="s">
        <v>13</v>
      </c>
      <c r="D71" s="593" t="s">
        <v>40</v>
      </c>
      <c r="E71" s="100" t="s">
        <v>135</v>
      </c>
      <c r="F71" s="428" t="e">
        <f>'Breakdown -Count'!F437/'Breakdown -Count'!K437</f>
        <v>#DIV/0!</v>
      </c>
      <c r="G71" s="428">
        <v>0.16666666666666666</v>
      </c>
      <c r="H71" s="428">
        <v>0.5</v>
      </c>
      <c r="I71" s="428">
        <v>0</v>
      </c>
      <c r="J71" s="428">
        <v>0.16666666666666666</v>
      </c>
      <c r="K71" s="103">
        <v>0.99999999999999989</v>
      </c>
      <c r="L71" s="103">
        <v>10</v>
      </c>
      <c r="M71" s="631">
        <v>9.9999999999999992E-2</v>
      </c>
      <c r="N71" s="632">
        <v>3.166666666666667</v>
      </c>
      <c r="O71" s="674"/>
      <c r="P71" t="s">
        <v>235</v>
      </c>
      <c r="Q71" t="s">
        <v>237</v>
      </c>
      <c r="R71"/>
    </row>
    <row r="72" spans="1:18" s="18" customFormat="1">
      <c r="A72" s="582" t="s">
        <v>52</v>
      </c>
      <c r="B72" s="106">
        <v>3</v>
      </c>
      <c r="C72" s="106" t="s">
        <v>13</v>
      </c>
      <c r="D72" s="111" t="s">
        <v>40</v>
      </c>
      <c r="E72" s="106" t="s">
        <v>135</v>
      </c>
      <c r="F72" s="395" t="e">
        <f>'Breakdown -Count'!F549/'Breakdown -Count'!K549</f>
        <v>#DIV/0!</v>
      </c>
      <c r="G72" s="395">
        <v>0.33333333333333331</v>
      </c>
      <c r="H72" s="395">
        <v>0.58333333333333337</v>
      </c>
      <c r="I72" s="395">
        <v>8.3333333333333329E-2</v>
      </c>
      <c r="J72" s="395">
        <v>0</v>
      </c>
      <c r="K72" s="108">
        <v>1</v>
      </c>
      <c r="L72" s="108">
        <v>20</v>
      </c>
      <c r="M72" s="633">
        <v>0.05</v>
      </c>
      <c r="N72" s="634">
        <v>3.2499999999999996</v>
      </c>
      <c r="O72" s="328"/>
      <c r="P72" t="s">
        <v>135</v>
      </c>
      <c r="Q72">
        <v>24</v>
      </c>
      <c r="R72" s="677">
        <f t="shared" ref="R72:R78" si="4">Q72/74</f>
        <v>0.32432432432432434</v>
      </c>
    </row>
    <row r="73" spans="1:18" s="18" customFormat="1">
      <c r="A73" s="582" t="s">
        <v>25</v>
      </c>
      <c r="B73" s="106">
        <v>5</v>
      </c>
      <c r="C73" s="106" t="s">
        <v>13</v>
      </c>
      <c r="D73" s="111" t="s">
        <v>40</v>
      </c>
      <c r="E73" s="106" t="s">
        <v>135</v>
      </c>
      <c r="F73" s="395" t="e">
        <f>'Breakdown -Count'!F759/'Breakdown -Count'!K759</f>
        <v>#DIV/0!</v>
      </c>
      <c r="G73" s="395">
        <v>0.25</v>
      </c>
      <c r="H73" s="395">
        <v>0.66666666666666663</v>
      </c>
      <c r="I73" s="395">
        <v>0</v>
      </c>
      <c r="J73" s="395">
        <v>8.3333333333333329E-2</v>
      </c>
      <c r="K73" s="108">
        <v>1</v>
      </c>
      <c r="L73" s="108">
        <v>22</v>
      </c>
      <c r="M73" s="633">
        <v>4.5454545454545456E-2</v>
      </c>
      <c r="N73" s="634">
        <v>3.0833333333333335</v>
      </c>
      <c r="O73" s="328"/>
      <c r="P73" t="s">
        <v>134</v>
      </c>
      <c r="Q73">
        <v>20</v>
      </c>
      <c r="R73" s="677">
        <f t="shared" si="4"/>
        <v>0.27027027027027029</v>
      </c>
    </row>
    <row r="74" spans="1:18" s="18" customFormat="1">
      <c r="A74" s="582" t="s">
        <v>53</v>
      </c>
      <c r="B74" s="106">
        <v>5</v>
      </c>
      <c r="C74" s="106" t="s">
        <v>18</v>
      </c>
      <c r="D74" s="110" t="s">
        <v>46</v>
      </c>
      <c r="E74" s="106" t="s">
        <v>135</v>
      </c>
      <c r="F74" s="395" t="e">
        <f>'Breakdown -Count'!F483/'Breakdown -Count'!K483</f>
        <v>#DIV/0!</v>
      </c>
      <c r="G74" s="395">
        <v>9.0909090909090912E-2</v>
      </c>
      <c r="H74" s="395">
        <v>0.5</v>
      </c>
      <c r="I74" s="395">
        <v>9.0909090909090912E-2</v>
      </c>
      <c r="J74" s="395">
        <v>0</v>
      </c>
      <c r="K74" s="108">
        <v>1</v>
      </c>
      <c r="L74" s="108">
        <v>43</v>
      </c>
      <c r="M74" s="109">
        <v>2.3255813953488372E-2</v>
      </c>
      <c r="N74" s="600">
        <v>3.6363636363636362</v>
      </c>
      <c r="O74" s="328"/>
      <c r="P74" t="s">
        <v>136</v>
      </c>
      <c r="Q74">
        <v>11</v>
      </c>
      <c r="R74" s="677">
        <f t="shared" si="4"/>
        <v>0.14864864864864866</v>
      </c>
    </row>
    <row r="75" spans="1:18" s="18" customFormat="1">
      <c r="A75" s="582" t="s">
        <v>52</v>
      </c>
      <c r="B75" s="106">
        <v>5</v>
      </c>
      <c r="C75" s="106" t="s">
        <v>18</v>
      </c>
      <c r="D75" s="110" t="s">
        <v>46</v>
      </c>
      <c r="E75" s="106" t="s">
        <v>135</v>
      </c>
      <c r="F75" s="395" t="e">
        <f>'Breakdown -Count'!F581/'Breakdown -Count'!K581</f>
        <v>#DIV/0!</v>
      </c>
      <c r="G75" s="395">
        <v>0</v>
      </c>
      <c r="H75" s="395">
        <v>0.5</v>
      </c>
      <c r="I75" s="395">
        <v>0</v>
      </c>
      <c r="J75" s="395">
        <v>0</v>
      </c>
      <c r="K75" s="108">
        <v>1</v>
      </c>
      <c r="L75" s="108">
        <v>9</v>
      </c>
      <c r="M75" s="109">
        <v>0.1111111111111111</v>
      </c>
      <c r="N75" s="600">
        <v>4</v>
      </c>
      <c r="O75" s="328"/>
      <c r="P75" t="s">
        <v>138</v>
      </c>
      <c r="Q75">
        <v>9</v>
      </c>
      <c r="R75" s="677">
        <f t="shared" si="4"/>
        <v>0.12162162162162163</v>
      </c>
    </row>
    <row r="76" spans="1:18" s="18" customFormat="1">
      <c r="A76" s="582" t="s">
        <v>50</v>
      </c>
      <c r="B76" s="106">
        <v>2</v>
      </c>
      <c r="C76" s="106" t="s">
        <v>18</v>
      </c>
      <c r="D76" s="110" t="s">
        <v>46</v>
      </c>
      <c r="E76" s="106" t="s">
        <v>135</v>
      </c>
      <c r="F76" s="395" t="e">
        <f>'Breakdown -Count'!F623/'Breakdown -Count'!K623</f>
        <v>#DIV/0!</v>
      </c>
      <c r="G76" s="395">
        <v>0</v>
      </c>
      <c r="H76" s="395">
        <v>0.5</v>
      </c>
      <c r="I76" s="395">
        <v>0</v>
      </c>
      <c r="J76" s="395">
        <v>0.16666666666666666</v>
      </c>
      <c r="K76" s="108">
        <v>0.99999999999999989</v>
      </c>
      <c r="L76" s="108">
        <v>10</v>
      </c>
      <c r="M76" s="109">
        <v>9.9999999999999992E-2</v>
      </c>
      <c r="N76" s="600">
        <v>3.3333333333333335</v>
      </c>
      <c r="O76" s="674"/>
      <c r="P76" t="s">
        <v>139</v>
      </c>
      <c r="Q76">
        <v>6</v>
      </c>
      <c r="R76" s="677">
        <f t="shared" si="4"/>
        <v>8.1081081081081086E-2</v>
      </c>
    </row>
    <row r="77" spans="1:18" s="18" customFormat="1">
      <c r="A77" s="582" t="s">
        <v>50</v>
      </c>
      <c r="B77" s="106">
        <v>3</v>
      </c>
      <c r="C77" s="106" t="s">
        <v>18</v>
      </c>
      <c r="D77" s="110" t="s">
        <v>46</v>
      </c>
      <c r="E77" s="106" t="s">
        <v>135</v>
      </c>
      <c r="F77" s="395" t="e">
        <f>'Breakdown -Count'!F637/'Breakdown -Count'!K637</f>
        <v>#DIV/0!</v>
      </c>
      <c r="G77" s="395">
        <v>0</v>
      </c>
      <c r="H77" s="395">
        <v>0.55555555555555558</v>
      </c>
      <c r="I77" s="395">
        <v>0.1111111111111111</v>
      </c>
      <c r="J77" s="395">
        <v>0</v>
      </c>
      <c r="K77" s="108">
        <v>1</v>
      </c>
      <c r="L77" s="108">
        <v>18</v>
      </c>
      <c r="M77" s="109">
        <v>5.5555555555555552E-2</v>
      </c>
      <c r="N77" s="600">
        <v>3.5555555555555554</v>
      </c>
      <c r="O77" s="328"/>
      <c r="P77" t="s">
        <v>137</v>
      </c>
      <c r="Q77">
        <v>4</v>
      </c>
      <c r="R77" s="677">
        <f t="shared" si="4"/>
        <v>5.4054054054054057E-2</v>
      </c>
    </row>
    <row r="78" spans="1:18" s="18" customFormat="1">
      <c r="A78" s="582" t="s">
        <v>50</v>
      </c>
      <c r="B78" s="106">
        <v>5</v>
      </c>
      <c r="C78" s="106" t="s">
        <v>18</v>
      </c>
      <c r="D78" s="110" t="s">
        <v>46</v>
      </c>
      <c r="E78" s="106" t="s">
        <v>135</v>
      </c>
      <c r="F78" s="395" t="e">
        <f>'Breakdown -Count'!F665/'Breakdown -Count'!K665</f>
        <v>#DIV/0!</v>
      </c>
      <c r="G78" s="395">
        <v>0</v>
      </c>
      <c r="H78" s="395">
        <v>0.5</v>
      </c>
      <c r="I78" s="395">
        <v>0</v>
      </c>
      <c r="J78" s="395">
        <v>0</v>
      </c>
      <c r="K78" s="108">
        <v>1</v>
      </c>
      <c r="L78" s="108">
        <v>8</v>
      </c>
      <c r="M78" s="109">
        <v>0.125</v>
      </c>
      <c r="N78" s="600">
        <v>4</v>
      </c>
      <c r="O78" s="328"/>
      <c r="P78" t="s">
        <v>236</v>
      </c>
      <c r="Q78">
        <v>74</v>
      </c>
      <c r="R78" s="677">
        <f t="shared" si="4"/>
        <v>1</v>
      </c>
    </row>
    <row r="79" spans="1:18" s="18" customFormat="1">
      <c r="A79" s="582" t="s">
        <v>25</v>
      </c>
      <c r="B79" s="106">
        <v>6</v>
      </c>
      <c r="C79" s="106" t="s">
        <v>18</v>
      </c>
      <c r="D79" s="110" t="s">
        <v>46</v>
      </c>
      <c r="E79" s="106" t="s">
        <v>135</v>
      </c>
      <c r="F79" s="395" t="e">
        <f>'Breakdown -Count'!F777/'Breakdown -Count'!K777</f>
        <v>#DIV/0!</v>
      </c>
      <c r="G79" s="395">
        <v>6.6666666666666666E-2</v>
      </c>
      <c r="H79" s="395">
        <v>0.46666666666666667</v>
      </c>
      <c r="I79" s="395">
        <v>0.1</v>
      </c>
      <c r="J79" s="395">
        <v>0</v>
      </c>
      <c r="K79" s="108">
        <v>0.99999999999999989</v>
      </c>
      <c r="L79" s="108">
        <v>44</v>
      </c>
      <c r="M79" s="109">
        <v>2.2727272727272724E-2</v>
      </c>
      <c r="N79" s="600">
        <v>3.7000000000000006</v>
      </c>
      <c r="O79" s="328"/>
    </row>
    <row r="80" spans="1:18" s="18" customFormat="1">
      <c r="A80" s="582" t="s">
        <v>52</v>
      </c>
      <c r="B80" s="106">
        <v>5</v>
      </c>
      <c r="C80" s="106" t="s">
        <v>1</v>
      </c>
      <c r="D80" s="620" t="s">
        <v>34</v>
      </c>
      <c r="E80" s="106" t="s">
        <v>135</v>
      </c>
      <c r="F80" s="395" t="e">
        <f>'Breakdown -Count'!F569/'Breakdown -Count'!K569</f>
        <v>#DIV/0!</v>
      </c>
      <c r="G80" s="395">
        <v>0</v>
      </c>
      <c r="H80" s="395">
        <v>0.5</v>
      </c>
      <c r="I80" s="395">
        <v>0</v>
      </c>
      <c r="J80" s="395">
        <v>0</v>
      </c>
      <c r="K80" s="108">
        <v>1</v>
      </c>
      <c r="L80" s="108">
        <v>9</v>
      </c>
      <c r="M80" s="109">
        <v>0.1111111111111111</v>
      </c>
      <c r="N80" s="600">
        <v>4</v>
      </c>
      <c r="O80" s="328"/>
    </row>
    <row r="81" spans="1:15" s="18" customFormat="1">
      <c r="A81" s="582" t="s">
        <v>50</v>
      </c>
      <c r="B81" s="106">
        <v>4</v>
      </c>
      <c r="C81" s="106" t="s">
        <v>1</v>
      </c>
      <c r="D81" s="594" t="s">
        <v>34</v>
      </c>
      <c r="E81" s="106" t="s">
        <v>135</v>
      </c>
      <c r="F81" s="395" t="e">
        <f>'Breakdown -Count'!F639/'Breakdown -Count'!K639</f>
        <v>#DIV/0!</v>
      </c>
      <c r="G81" s="395">
        <v>0.33333333333333331</v>
      </c>
      <c r="H81" s="395">
        <v>0.66666666666666663</v>
      </c>
      <c r="I81" s="395">
        <v>0</v>
      </c>
      <c r="J81" s="395">
        <v>0</v>
      </c>
      <c r="K81" s="108">
        <v>1</v>
      </c>
      <c r="L81" s="108">
        <v>9</v>
      </c>
      <c r="M81" s="109">
        <v>0.1111111111111111</v>
      </c>
      <c r="N81" s="600">
        <v>3.333333333333333</v>
      </c>
      <c r="O81" s="328"/>
    </row>
    <row r="82" spans="1:15" s="18" customFormat="1">
      <c r="A82" s="582" t="s">
        <v>53</v>
      </c>
      <c r="B82" s="106">
        <v>1</v>
      </c>
      <c r="C82" s="106" t="s">
        <v>8</v>
      </c>
      <c r="D82" s="111" t="s">
        <v>36</v>
      </c>
      <c r="E82" s="106" t="s">
        <v>135</v>
      </c>
      <c r="F82" s="395" t="e">
        <f>'Breakdown -Count'!F418/'Breakdown -Count'!K418</f>
        <v>#DIV/0!</v>
      </c>
      <c r="G82" s="395">
        <v>0.25</v>
      </c>
      <c r="H82" s="395">
        <v>0.375</v>
      </c>
      <c r="I82" s="395">
        <v>0.125</v>
      </c>
      <c r="J82" s="395">
        <v>0</v>
      </c>
      <c r="K82" s="108">
        <v>1</v>
      </c>
      <c r="L82" s="108">
        <v>22</v>
      </c>
      <c r="M82" s="109">
        <v>4.5454545454545456E-2</v>
      </c>
      <c r="N82" s="600">
        <v>3.625</v>
      </c>
      <c r="O82" s="328"/>
    </row>
    <row r="83" spans="1:15" s="18" customFormat="1">
      <c r="A83" s="582" t="s">
        <v>52</v>
      </c>
      <c r="B83" s="106">
        <v>3</v>
      </c>
      <c r="C83" s="106" t="s">
        <v>8</v>
      </c>
      <c r="D83" s="111" t="s">
        <v>36</v>
      </c>
      <c r="E83" s="106" t="s">
        <v>135</v>
      </c>
      <c r="F83" s="395" t="e">
        <f>'Breakdown -Count'!F544/'Breakdown -Count'!K544</f>
        <v>#DIV/0!</v>
      </c>
      <c r="G83" s="395">
        <v>0.36363636363636365</v>
      </c>
      <c r="H83" s="395">
        <v>0.54545454545454541</v>
      </c>
      <c r="I83" s="395">
        <v>0</v>
      </c>
      <c r="J83" s="395">
        <v>0</v>
      </c>
      <c r="K83" s="108">
        <v>1</v>
      </c>
      <c r="L83" s="108">
        <v>20</v>
      </c>
      <c r="M83" s="109">
        <v>0.05</v>
      </c>
      <c r="N83" s="600">
        <v>3.5454545454545454</v>
      </c>
      <c r="O83" s="328"/>
    </row>
    <row r="84" spans="1:15" s="18" customFormat="1">
      <c r="A84" s="582" t="s">
        <v>50</v>
      </c>
      <c r="B84" s="106">
        <v>2</v>
      </c>
      <c r="C84" s="106" t="s">
        <v>8</v>
      </c>
      <c r="D84" s="111" t="s">
        <v>36</v>
      </c>
      <c r="E84" s="106" t="s">
        <v>135</v>
      </c>
      <c r="F84" s="395" t="e">
        <f>'Breakdown -Count'!F614/'Breakdown -Count'!K614</f>
        <v>#DIV/0!</v>
      </c>
      <c r="G84" s="395">
        <v>0.16666666666666666</v>
      </c>
      <c r="H84" s="395">
        <v>0.66666666666666663</v>
      </c>
      <c r="I84" s="395">
        <v>0.16666666666666666</v>
      </c>
      <c r="J84" s="395">
        <v>0</v>
      </c>
      <c r="K84" s="108">
        <v>0.99999999999999989</v>
      </c>
      <c r="L84" s="108">
        <v>10</v>
      </c>
      <c r="M84" s="109">
        <v>9.9999999999999992E-2</v>
      </c>
      <c r="N84" s="600">
        <v>3.0000000000000004</v>
      </c>
      <c r="O84" s="328"/>
    </row>
    <row r="85" spans="1:15" s="18" customFormat="1">
      <c r="A85" s="582" t="s">
        <v>50</v>
      </c>
      <c r="B85" s="106">
        <v>4</v>
      </c>
      <c r="C85" s="106" t="s">
        <v>8</v>
      </c>
      <c r="D85" s="111" t="s">
        <v>36</v>
      </c>
      <c r="E85" s="106" t="s">
        <v>135</v>
      </c>
      <c r="F85" s="395" t="e">
        <f>'Breakdown -Count'!F642/'Breakdown -Count'!K642</f>
        <v>#DIV/0!</v>
      </c>
      <c r="G85" s="395">
        <v>0</v>
      </c>
      <c r="H85" s="395">
        <v>1</v>
      </c>
      <c r="I85" s="395">
        <v>0</v>
      </c>
      <c r="J85" s="395">
        <v>0</v>
      </c>
      <c r="K85" s="108">
        <v>1</v>
      </c>
      <c r="L85" s="108">
        <v>9</v>
      </c>
      <c r="M85" s="109">
        <v>0.1111111111111111</v>
      </c>
      <c r="N85" s="600">
        <v>3</v>
      </c>
      <c r="O85" s="328"/>
    </row>
    <row r="86" spans="1:15" s="18" customFormat="1">
      <c r="A86" s="582" t="s">
        <v>50</v>
      </c>
      <c r="B86" s="106">
        <v>5</v>
      </c>
      <c r="C86" s="106" t="s">
        <v>8</v>
      </c>
      <c r="D86" s="111" t="s">
        <v>36</v>
      </c>
      <c r="E86" s="106" t="s">
        <v>135</v>
      </c>
      <c r="F86" s="395" t="e">
        <f>'Breakdown -Count'!F656/'Breakdown -Count'!K656</f>
        <v>#DIV/0!</v>
      </c>
      <c r="G86" s="395">
        <v>0</v>
      </c>
      <c r="H86" s="395">
        <v>1</v>
      </c>
      <c r="I86" s="395">
        <v>0</v>
      </c>
      <c r="J86" s="395">
        <v>0</v>
      </c>
      <c r="K86" s="108">
        <v>1</v>
      </c>
      <c r="L86" s="108">
        <v>8</v>
      </c>
      <c r="M86" s="109">
        <v>0.125</v>
      </c>
      <c r="N86" s="609">
        <v>3</v>
      </c>
      <c r="O86" s="328"/>
    </row>
    <row r="87" spans="1:15" s="18" customFormat="1">
      <c r="A87" s="582" t="s">
        <v>50</v>
      </c>
      <c r="B87" s="106">
        <v>6</v>
      </c>
      <c r="C87" s="106" t="s">
        <v>8</v>
      </c>
      <c r="D87" s="111" t="s">
        <v>36</v>
      </c>
      <c r="E87" s="106" t="s">
        <v>135</v>
      </c>
      <c r="F87" s="395" t="e">
        <f>'Breakdown -Count'!F670/'Breakdown -Count'!K670</f>
        <v>#DIV/0!</v>
      </c>
      <c r="G87" s="395">
        <v>0.25</v>
      </c>
      <c r="H87" s="395">
        <v>0.75</v>
      </c>
      <c r="I87" s="395">
        <v>0</v>
      </c>
      <c r="J87" s="395">
        <v>0</v>
      </c>
      <c r="K87" s="108">
        <v>1</v>
      </c>
      <c r="L87" s="108">
        <v>8</v>
      </c>
      <c r="M87" s="109">
        <v>0.125</v>
      </c>
      <c r="N87" s="600">
        <v>3.25</v>
      </c>
      <c r="O87" s="674"/>
    </row>
    <row r="88" spans="1:15" s="18" customFormat="1">
      <c r="A88" s="582" t="s">
        <v>25</v>
      </c>
      <c r="B88" s="106">
        <v>3</v>
      </c>
      <c r="C88" s="106" t="s">
        <v>8</v>
      </c>
      <c r="D88" s="111" t="s">
        <v>36</v>
      </c>
      <c r="E88" s="106" t="s">
        <v>135</v>
      </c>
      <c r="F88" s="395" t="e">
        <f>'Breakdown -Count'!F726/'Breakdown -Count'!K726</f>
        <v>#DIV/0!</v>
      </c>
      <c r="G88" s="395">
        <v>0.18181818181818182</v>
      </c>
      <c r="H88" s="395">
        <v>0.72727272727272729</v>
      </c>
      <c r="I88" s="395">
        <v>9.0909090909090912E-2</v>
      </c>
      <c r="J88" s="395">
        <v>0</v>
      </c>
      <c r="K88" s="108">
        <v>1</v>
      </c>
      <c r="L88" s="108">
        <v>26</v>
      </c>
      <c r="M88" s="109">
        <v>3.8461538461538464E-2</v>
      </c>
      <c r="N88" s="600">
        <v>3.0909090909090908</v>
      </c>
      <c r="O88" s="328"/>
    </row>
    <row r="89" spans="1:15" s="18" customFormat="1">
      <c r="A89" s="582" t="s">
        <v>25</v>
      </c>
      <c r="B89" s="106">
        <v>5</v>
      </c>
      <c r="C89" s="106" t="s">
        <v>8</v>
      </c>
      <c r="D89" s="111" t="s">
        <v>36</v>
      </c>
      <c r="E89" s="106" t="s">
        <v>135</v>
      </c>
      <c r="F89" s="395" t="e">
        <f>'Breakdown -Count'!F754/'Breakdown -Count'!K754</f>
        <v>#DIV/0!</v>
      </c>
      <c r="G89" s="395">
        <v>0.33333333333333331</v>
      </c>
      <c r="H89" s="395">
        <v>0.55555555555555558</v>
      </c>
      <c r="I89" s="395">
        <v>0.1111111111111111</v>
      </c>
      <c r="J89" s="395">
        <v>0</v>
      </c>
      <c r="K89" s="108">
        <v>1</v>
      </c>
      <c r="L89" s="108">
        <v>22</v>
      </c>
      <c r="M89" s="109">
        <v>4.5454545454545456E-2</v>
      </c>
      <c r="N89" s="600">
        <v>3.2222222222222223</v>
      </c>
      <c r="O89" s="328"/>
    </row>
    <row r="90" spans="1:15" s="18" customFormat="1">
      <c r="A90" s="582" t="s">
        <v>25</v>
      </c>
      <c r="B90" s="106">
        <v>7</v>
      </c>
      <c r="C90" s="106" t="s">
        <v>8</v>
      </c>
      <c r="D90" s="111" t="s">
        <v>36</v>
      </c>
      <c r="E90" s="106" t="s">
        <v>135</v>
      </c>
      <c r="F90" s="395" t="e">
        <f>'Breakdown -Count'!F782/'Breakdown -Count'!K782</f>
        <v>#DIV/0!</v>
      </c>
      <c r="G90" s="395">
        <v>0.3</v>
      </c>
      <c r="H90" s="395">
        <v>0.5</v>
      </c>
      <c r="I90" s="395">
        <v>0.1</v>
      </c>
      <c r="J90" s="395">
        <v>0</v>
      </c>
      <c r="K90" s="108">
        <v>1</v>
      </c>
      <c r="L90" s="108">
        <v>26</v>
      </c>
      <c r="M90" s="109">
        <v>3.8461538461538464E-2</v>
      </c>
      <c r="N90" s="600">
        <v>3.4000000000000004</v>
      </c>
      <c r="O90" s="328"/>
    </row>
    <row r="91" spans="1:15" s="18" customFormat="1">
      <c r="A91" s="582" t="s">
        <v>53</v>
      </c>
      <c r="B91" s="106">
        <v>2</v>
      </c>
      <c r="C91" s="106" t="s">
        <v>11</v>
      </c>
      <c r="D91" s="110" t="s">
        <v>39</v>
      </c>
      <c r="E91" s="106" t="s">
        <v>135</v>
      </c>
      <c r="F91" s="395" t="e">
        <f>'Breakdown -Count'!F435/'Breakdown -Count'!K435</f>
        <v>#VALUE!</v>
      </c>
      <c r="G91" s="395">
        <v>0.16666666666666666</v>
      </c>
      <c r="H91" s="395">
        <v>0.5</v>
      </c>
      <c r="I91" s="395">
        <v>0.16666666666666666</v>
      </c>
      <c r="J91" s="395">
        <v>0</v>
      </c>
      <c r="K91" s="108">
        <v>0.99999999999999989</v>
      </c>
      <c r="L91" s="108">
        <v>10</v>
      </c>
      <c r="M91" s="109">
        <v>9.9999999999999992E-2</v>
      </c>
      <c r="N91" s="600">
        <v>3.3333333333333339</v>
      </c>
      <c r="O91" s="328"/>
    </row>
    <row r="92" spans="1:15" s="18" customFormat="1">
      <c r="A92" s="582" t="s">
        <v>53</v>
      </c>
      <c r="B92" s="106">
        <v>4</v>
      </c>
      <c r="C92" s="106" t="s">
        <v>11</v>
      </c>
      <c r="D92" s="110" t="s">
        <v>39</v>
      </c>
      <c r="E92" s="106" t="s">
        <v>135</v>
      </c>
      <c r="F92" s="395" t="e">
        <f>'Breakdown -Count'!F463/'Breakdown -Count'!K463</f>
        <v>#DIV/0!</v>
      </c>
      <c r="G92" s="395">
        <v>0</v>
      </c>
      <c r="H92" s="395">
        <v>1</v>
      </c>
      <c r="I92" s="395">
        <v>0</v>
      </c>
      <c r="J92" s="395">
        <v>0</v>
      </c>
      <c r="K92" s="11">
        <v>1</v>
      </c>
      <c r="L92" s="11">
        <v>9</v>
      </c>
      <c r="M92" s="13">
        <v>0.1111111111111111</v>
      </c>
      <c r="N92" s="609">
        <v>3</v>
      </c>
      <c r="O92" s="328"/>
    </row>
    <row r="93" spans="1:15" s="18" customFormat="1">
      <c r="A93" s="582" t="s">
        <v>50</v>
      </c>
      <c r="B93" s="106">
        <v>5</v>
      </c>
      <c r="C93" s="106" t="s">
        <v>11</v>
      </c>
      <c r="D93" s="110" t="s">
        <v>39</v>
      </c>
      <c r="E93" s="106" t="s">
        <v>135</v>
      </c>
      <c r="F93" s="395" t="e">
        <f>'Breakdown -Count'!F659/'Breakdown -Count'!K659</f>
        <v>#DIV/0!</v>
      </c>
      <c r="G93" s="395">
        <v>0</v>
      </c>
      <c r="H93" s="395">
        <v>1</v>
      </c>
      <c r="I93" s="395">
        <v>0</v>
      </c>
      <c r="J93" s="395">
        <v>0</v>
      </c>
      <c r="K93" s="108">
        <v>1</v>
      </c>
      <c r="L93" s="108">
        <v>8</v>
      </c>
      <c r="M93" s="109">
        <v>0.125</v>
      </c>
      <c r="N93" s="609">
        <v>3</v>
      </c>
      <c r="O93" s="328"/>
    </row>
    <row r="94" spans="1:15" s="18" customFormat="1" ht="15.75" thickBot="1">
      <c r="A94" s="584" t="s">
        <v>25</v>
      </c>
      <c r="B94" s="396">
        <v>5</v>
      </c>
      <c r="C94" s="396" t="s">
        <v>11</v>
      </c>
      <c r="D94" s="336" t="s">
        <v>39</v>
      </c>
      <c r="E94" s="396" t="s">
        <v>135</v>
      </c>
      <c r="F94" s="397" t="e">
        <f>'Breakdown -Count'!F757/'Breakdown -Count'!K757</f>
        <v>#DIV/0!</v>
      </c>
      <c r="G94" s="397">
        <v>0.33333333333333331</v>
      </c>
      <c r="H94" s="397">
        <v>0.41666666666666669</v>
      </c>
      <c r="I94" s="397">
        <v>0.16666666666666666</v>
      </c>
      <c r="J94" s="397">
        <v>0</v>
      </c>
      <c r="K94" s="398">
        <v>0.99999999999999989</v>
      </c>
      <c r="L94" s="398">
        <v>22</v>
      </c>
      <c r="M94" s="399">
        <v>4.5454545454545449E-2</v>
      </c>
      <c r="N94" s="601">
        <v>3.3333333333333339</v>
      </c>
      <c r="O94" s="328"/>
    </row>
    <row r="95" spans="1:15" s="18" customFormat="1">
      <c r="A95" s="583" t="s">
        <v>53</v>
      </c>
      <c r="B95" s="100">
        <v>2</v>
      </c>
      <c r="C95" s="100" t="s">
        <v>0</v>
      </c>
      <c r="D95" s="599" t="s">
        <v>32</v>
      </c>
      <c r="E95" s="100" t="s">
        <v>134</v>
      </c>
      <c r="F95" s="428" t="e">
        <f>'Breakdown -Count'!F428/'Breakdown -Count'!K428</f>
        <v>#DIV/0!</v>
      </c>
      <c r="G95" s="428">
        <v>0.25</v>
      </c>
      <c r="H95" s="428">
        <v>0.5</v>
      </c>
      <c r="I95" s="428">
        <v>0</v>
      </c>
      <c r="J95" s="428">
        <v>0</v>
      </c>
      <c r="K95" s="103">
        <v>1</v>
      </c>
      <c r="L95" s="103">
        <v>10</v>
      </c>
      <c r="M95" s="104">
        <v>0.1</v>
      </c>
      <c r="N95" s="256">
        <v>3.75</v>
      </c>
      <c r="O95" s="328"/>
    </row>
    <row r="96" spans="1:15" s="18" customFormat="1">
      <c r="A96" s="582" t="s">
        <v>52</v>
      </c>
      <c r="B96" s="106">
        <v>2</v>
      </c>
      <c r="C96" s="106" t="s">
        <v>0</v>
      </c>
      <c r="D96" s="620" t="s">
        <v>32</v>
      </c>
      <c r="E96" s="106" t="s">
        <v>134</v>
      </c>
      <c r="F96" s="395" t="e">
        <f>'Breakdown -Count'!F526/'Breakdown -Count'!K526</f>
        <v>#DIV/0!</v>
      </c>
      <c r="G96" s="395">
        <v>0.25</v>
      </c>
      <c r="H96" s="395">
        <v>0.75</v>
      </c>
      <c r="I96" s="395">
        <v>0</v>
      </c>
      <c r="J96" s="395">
        <v>0</v>
      </c>
      <c r="K96" s="108">
        <v>1</v>
      </c>
      <c r="L96" s="108">
        <v>19</v>
      </c>
      <c r="M96" s="109">
        <v>5.2631578947368418E-2</v>
      </c>
      <c r="N96" s="600">
        <v>3.25</v>
      </c>
      <c r="O96" s="328"/>
    </row>
    <row r="97" spans="1:15" s="18" customFormat="1">
      <c r="A97" s="582" t="s">
        <v>52</v>
      </c>
      <c r="B97" s="106">
        <v>3</v>
      </c>
      <c r="C97" s="106" t="s">
        <v>0</v>
      </c>
      <c r="D97" s="620" t="s">
        <v>32</v>
      </c>
      <c r="E97" s="106" t="s">
        <v>134</v>
      </c>
      <c r="F97" s="395" t="e">
        <f>'Breakdown -Count'!F540/'Breakdown -Count'!K540</f>
        <v>#DIV/0!</v>
      </c>
      <c r="G97" s="395">
        <v>0.33333333333333331</v>
      </c>
      <c r="H97" s="395">
        <v>0.66666666666666663</v>
      </c>
      <c r="I97" s="395">
        <v>0</v>
      </c>
      <c r="J97" s="395">
        <v>0</v>
      </c>
      <c r="K97" s="108">
        <v>1</v>
      </c>
      <c r="L97" s="108">
        <v>20</v>
      </c>
      <c r="M97" s="109">
        <v>0.05</v>
      </c>
      <c r="N97" s="600">
        <v>3.333333333333333</v>
      </c>
      <c r="O97" s="328"/>
    </row>
    <row r="98" spans="1:15" s="18" customFormat="1">
      <c r="A98" s="582" t="s">
        <v>52</v>
      </c>
      <c r="B98" s="106">
        <v>5</v>
      </c>
      <c r="C98" s="106" t="s">
        <v>0</v>
      </c>
      <c r="D98" s="620" t="s">
        <v>32</v>
      </c>
      <c r="E98" s="106" t="s">
        <v>134</v>
      </c>
      <c r="F98" s="395" t="e">
        <f>'Breakdown -Count'!F568/'Breakdown -Count'!K568</f>
        <v>#DIV/0!</v>
      </c>
      <c r="G98" s="395">
        <v>0</v>
      </c>
      <c r="H98" s="395">
        <v>1</v>
      </c>
      <c r="I98" s="395">
        <v>0</v>
      </c>
      <c r="J98" s="395">
        <v>0</v>
      </c>
      <c r="K98" s="108">
        <v>1</v>
      </c>
      <c r="L98" s="108">
        <v>9</v>
      </c>
      <c r="M98" s="109">
        <v>0.1111111111111111</v>
      </c>
      <c r="N98" s="600">
        <v>3</v>
      </c>
      <c r="O98" s="674"/>
    </row>
    <row r="99" spans="1:15" s="18" customFormat="1">
      <c r="A99" s="582" t="s">
        <v>50</v>
      </c>
      <c r="B99" s="106">
        <v>3</v>
      </c>
      <c r="C99" s="106" t="s">
        <v>0</v>
      </c>
      <c r="D99" s="594" t="s">
        <v>32</v>
      </c>
      <c r="E99" s="106" t="s">
        <v>134</v>
      </c>
      <c r="F99" s="395" t="e">
        <f>'Breakdown -Count'!F624/'Breakdown -Count'!K624</f>
        <v>#DIV/0!</v>
      </c>
      <c r="G99" s="395">
        <v>0.16666666666666666</v>
      </c>
      <c r="H99" s="395">
        <v>0.5</v>
      </c>
      <c r="I99" s="395">
        <v>0.16666666666666666</v>
      </c>
      <c r="J99" s="395">
        <v>0</v>
      </c>
      <c r="K99" s="108">
        <v>0.99999999999999989</v>
      </c>
      <c r="L99" s="108">
        <v>18</v>
      </c>
      <c r="M99" s="109">
        <v>5.5555555555555552E-2</v>
      </c>
      <c r="N99" s="600">
        <v>3.3333333333333339</v>
      </c>
      <c r="O99" s="328"/>
    </row>
    <row r="100" spans="1:15" s="18" customFormat="1">
      <c r="A100" s="582" t="s">
        <v>50</v>
      </c>
      <c r="B100" s="106">
        <v>7</v>
      </c>
      <c r="C100" s="106" t="s">
        <v>0</v>
      </c>
      <c r="D100" s="620" t="s">
        <v>32</v>
      </c>
      <c r="E100" s="106" t="s">
        <v>134</v>
      </c>
      <c r="F100" s="395" t="e">
        <f>'Breakdown -Count'!F680/'Breakdown -Count'!K680</f>
        <v>#DIV/0!</v>
      </c>
      <c r="G100" s="395">
        <v>0</v>
      </c>
      <c r="H100" s="395">
        <v>1</v>
      </c>
      <c r="I100" s="395">
        <v>0</v>
      </c>
      <c r="J100" s="395">
        <v>0</v>
      </c>
      <c r="K100" s="108">
        <v>1</v>
      </c>
      <c r="L100" s="108">
        <v>8</v>
      </c>
      <c r="M100" s="109">
        <v>0.125</v>
      </c>
      <c r="N100" s="600">
        <v>3</v>
      </c>
      <c r="O100" s="328"/>
    </row>
    <row r="101" spans="1:15" s="4" customFormat="1">
      <c r="A101" s="582" t="s">
        <v>25</v>
      </c>
      <c r="B101" s="106">
        <v>3</v>
      </c>
      <c r="C101" s="106" t="s">
        <v>0</v>
      </c>
      <c r="D101" s="594" t="s">
        <v>32</v>
      </c>
      <c r="E101" s="106" t="s">
        <v>134</v>
      </c>
      <c r="F101" s="395" t="e">
        <f>'Breakdown -Count'!F722/'Breakdown -Count'!K722</f>
        <v>#DIV/0!</v>
      </c>
      <c r="G101" s="395">
        <v>0.2857142857142857</v>
      </c>
      <c r="H101" s="395">
        <v>0.7142857142857143</v>
      </c>
      <c r="I101" s="395">
        <v>0</v>
      </c>
      <c r="J101" s="395">
        <v>0</v>
      </c>
      <c r="K101" s="108">
        <v>1</v>
      </c>
      <c r="L101" s="108">
        <v>26</v>
      </c>
      <c r="M101" s="109">
        <v>3.8461538461538464E-2</v>
      </c>
      <c r="N101" s="600">
        <v>3.2857142857142856</v>
      </c>
      <c r="O101" s="328"/>
    </row>
    <row r="102" spans="1:15" s="18" customFormat="1">
      <c r="A102" s="582" t="s">
        <v>25</v>
      </c>
      <c r="B102" s="106">
        <v>5</v>
      </c>
      <c r="C102" s="106" t="s">
        <v>0</v>
      </c>
      <c r="D102" s="594" t="s">
        <v>32</v>
      </c>
      <c r="E102" s="106" t="s">
        <v>134</v>
      </c>
      <c r="F102" s="395" t="e">
        <f>'Breakdown -Count'!F750/'Breakdown -Count'!K750</f>
        <v>#DIV/0!</v>
      </c>
      <c r="G102" s="395">
        <v>0.375</v>
      </c>
      <c r="H102" s="395">
        <v>0.625</v>
      </c>
      <c r="I102" s="395">
        <v>0</v>
      </c>
      <c r="J102" s="395">
        <v>0</v>
      </c>
      <c r="K102" s="108">
        <v>1</v>
      </c>
      <c r="L102" s="108">
        <v>22</v>
      </c>
      <c r="M102" s="109">
        <v>4.5454545454545456E-2</v>
      </c>
      <c r="N102" s="600">
        <v>3.375</v>
      </c>
      <c r="O102" s="328"/>
    </row>
    <row r="103" spans="1:15" s="18" customFormat="1">
      <c r="A103" s="582" t="s">
        <v>51</v>
      </c>
      <c r="B103" s="106">
        <v>1</v>
      </c>
      <c r="C103" s="106" t="s">
        <v>15</v>
      </c>
      <c r="D103" s="110" t="s">
        <v>41</v>
      </c>
      <c r="E103" s="106" t="s">
        <v>134</v>
      </c>
      <c r="F103" s="395" t="e">
        <f>'Breakdown -Count'!F410/'Breakdown -Count'!K410</f>
        <v>#DIV/0!</v>
      </c>
      <c r="G103" s="395">
        <v>0.33333333333333331</v>
      </c>
      <c r="H103" s="395">
        <v>0.55555555555555558</v>
      </c>
      <c r="I103" s="395">
        <v>0</v>
      </c>
      <c r="J103" s="395">
        <v>0</v>
      </c>
      <c r="K103" s="11">
        <v>1</v>
      </c>
      <c r="L103" s="11">
        <v>32</v>
      </c>
      <c r="M103" s="13">
        <v>3.125E-2</v>
      </c>
      <c r="N103" s="609">
        <v>3.5555555555555554</v>
      </c>
      <c r="O103" s="328"/>
    </row>
    <row r="104" spans="1:15" s="18" customFormat="1">
      <c r="A104" s="582" t="s">
        <v>53</v>
      </c>
      <c r="B104" s="106">
        <v>1</v>
      </c>
      <c r="C104" s="106" t="s">
        <v>15</v>
      </c>
      <c r="D104" s="110" t="s">
        <v>41</v>
      </c>
      <c r="E104" s="106" t="s">
        <v>134</v>
      </c>
      <c r="F104" s="395" t="e">
        <f>'Breakdown -Count'!F424/'Breakdown -Count'!K424</f>
        <v>#DIV/0!</v>
      </c>
      <c r="G104" s="395">
        <v>0.25</v>
      </c>
      <c r="H104" s="395">
        <v>0.375</v>
      </c>
      <c r="I104" s="395">
        <v>0.125</v>
      </c>
      <c r="J104" s="395">
        <v>0</v>
      </c>
      <c r="K104" s="108">
        <v>1</v>
      </c>
      <c r="L104" s="108">
        <v>22</v>
      </c>
      <c r="M104" s="109">
        <v>4.5454545454545456E-2</v>
      </c>
      <c r="N104" s="600">
        <v>3.625</v>
      </c>
      <c r="O104" s="328"/>
    </row>
    <row r="105" spans="1:15" s="18" customFormat="1">
      <c r="A105" s="582" t="s">
        <v>52</v>
      </c>
      <c r="B105" s="106">
        <v>3</v>
      </c>
      <c r="C105" s="106" t="s">
        <v>15</v>
      </c>
      <c r="D105" s="110" t="s">
        <v>41</v>
      </c>
      <c r="E105" s="106" t="s">
        <v>134</v>
      </c>
      <c r="F105" s="395" t="e">
        <f>'Breakdown -Count'!F550/'Breakdown -Count'!K550</f>
        <v>#DIV/0!</v>
      </c>
      <c r="G105" s="395">
        <v>0.33333333333333331</v>
      </c>
      <c r="H105" s="395">
        <v>0.66666666666666663</v>
      </c>
      <c r="I105" s="395">
        <v>0</v>
      </c>
      <c r="J105" s="395">
        <v>0</v>
      </c>
      <c r="K105" s="108">
        <v>1</v>
      </c>
      <c r="L105" s="108">
        <v>20</v>
      </c>
      <c r="M105" s="109">
        <v>0.05</v>
      </c>
      <c r="N105" s="600">
        <v>3.333333333333333</v>
      </c>
      <c r="O105" s="328"/>
    </row>
    <row r="106" spans="1:15" s="18" customFormat="1">
      <c r="A106" s="582" t="s">
        <v>50</v>
      </c>
      <c r="B106" s="106">
        <v>2</v>
      </c>
      <c r="C106" s="106" t="s">
        <v>15</v>
      </c>
      <c r="D106" s="110" t="s">
        <v>41</v>
      </c>
      <c r="E106" s="106" t="s">
        <v>134</v>
      </c>
      <c r="F106" s="395" t="e">
        <f>'Breakdown -Count'!F620/'Breakdown -Count'!K620</f>
        <v>#DIV/0!</v>
      </c>
      <c r="G106" s="395">
        <v>0.33333333333333331</v>
      </c>
      <c r="H106" s="395">
        <v>0.5</v>
      </c>
      <c r="I106" s="395">
        <v>0.16666666666666666</v>
      </c>
      <c r="J106" s="395">
        <v>0</v>
      </c>
      <c r="K106" s="108">
        <v>0.99999999999999989</v>
      </c>
      <c r="L106" s="108">
        <v>10</v>
      </c>
      <c r="M106" s="109">
        <v>9.9999999999999992E-2</v>
      </c>
      <c r="N106" s="600">
        <v>3.166666666666667</v>
      </c>
      <c r="O106" s="328"/>
    </row>
    <row r="107" spans="1:15" s="18" customFormat="1">
      <c r="A107" s="582" t="s">
        <v>50</v>
      </c>
      <c r="B107" s="106">
        <v>3</v>
      </c>
      <c r="C107" s="106" t="s">
        <v>15</v>
      </c>
      <c r="D107" s="110" t="s">
        <v>41</v>
      </c>
      <c r="E107" s="106" t="s">
        <v>134</v>
      </c>
      <c r="F107" s="395" t="e">
        <f>'Breakdown -Count'!F634/'Breakdown -Count'!K634</f>
        <v>#DIV/0!</v>
      </c>
      <c r="G107" s="395">
        <v>0.33333333333333331</v>
      </c>
      <c r="H107" s="395">
        <v>0.55555555555555558</v>
      </c>
      <c r="I107" s="395">
        <v>0</v>
      </c>
      <c r="J107" s="395">
        <v>0</v>
      </c>
      <c r="K107" s="108">
        <v>1</v>
      </c>
      <c r="L107" s="108">
        <v>18</v>
      </c>
      <c r="M107" s="109">
        <v>5.5555555555555552E-2</v>
      </c>
      <c r="N107" s="600">
        <v>3.5555555555555554</v>
      </c>
      <c r="O107" s="328"/>
    </row>
    <row r="108" spans="1:15" s="18" customFormat="1">
      <c r="A108" s="582" t="s">
        <v>50</v>
      </c>
      <c r="B108" s="106">
        <v>4</v>
      </c>
      <c r="C108" s="106" t="s">
        <v>15</v>
      </c>
      <c r="D108" s="110" t="s">
        <v>41</v>
      </c>
      <c r="E108" s="106" t="s">
        <v>134</v>
      </c>
      <c r="F108" s="395" t="e">
        <f>'Breakdown -Count'!F648/'Breakdown -Count'!K648</f>
        <v>#DIV/0!</v>
      </c>
      <c r="G108" s="395">
        <v>0</v>
      </c>
      <c r="H108" s="376">
        <v>1</v>
      </c>
      <c r="I108" s="395">
        <v>0</v>
      </c>
      <c r="J108" s="395">
        <v>0</v>
      </c>
      <c r="K108" s="108">
        <v>1</v>
      </c>
      <c r="L108" s="108">
        <v>9</v>
      </c>
      <c r="M108" s="109">
        <v>0.1111111111111111</v>
      </c>
      <c r="N108" s="609">
        <v>3</v>
      </c>
      <c r="O108" s="328"/>
    </row>
    <row r="109" spans="1:15" s="18" customFormat="1">
      <c r="A109" s="582" t="s">
        <v>50</v>
      </c>
      <c r="B109" s="106">
        <v>5</v>
      </c>
      <c r="C109" s="106" t="s">
        <v>15</v>
      </c>
      <c r="D109" s="110" t="s">
        <v>41</v>
      </c>
      <c r="E109" s="106" t="s">
        <v>134</v>
      </c>
      <c r="F109" s="395" t="e">
        <f>'Breakdown -Count'!F662/'Breakdown -Count'!K662</f>
        <v>#DIV/0!</v>
      </c>
      <c r="G109" s="395">
        <v>0</v>
      </c>
      <c r="H109" s="395">
        <v>1</v>
      </c>
      <c r="I109" s="395">
        <v>0</v>
      </c>
      <c r="J109" s="395">
        <v>0</v>
      </c>
      <c r="K109" s="108">
        <v>1</v>
      </c>
      <c r="L109" s="108">
        <v>8</v>
      </c>
      <c r="M109" s="109">
        <v>0.125</v>
      </c>
      <c r="N109" s="600">
        <v>3</v>
      </c>
      <c r="O109" s="328"/>
    </row>
    <row r="110" spans="1:15" s="18" customFormat="1">
      <c r="A110" s="582" t="s">
        <v>50</v>
      </c>
      <c r="B110" s="106">
        <v>6</v>
      </c>
      <c r="C110" s="106" t="s">
        <v>15</v>
      </c>
      <c r="D110" s="110" t="s">
        <v>41</v>
      </c>
      <c r="E110" s="106" t="s">
        <v>134</v>
      </c>
      <c r="F110" s="395" t="e">
        <f>'Breakdown -Count'!F676/'Breakdown -Count'!K676</f>
        <v>#DIV/0!</v>
      </c>
      <c r="G110" s="395">
        <v>0</v>
      </c>
      <c r="H110" s="395">
        <v>0.66666666666666663</v>
      </c>
      <c r="I110" s="395">
        <v>0</v>
      </c>
      <c r="J110" s="395">
        <v>0</v>
      </c>
      <c r="K110" s="108">
        <v>1</v>
      </c>
      <c r="L110" s="108">
        <v>8</v>
      </c>
      <c r="M110" s="109">
        <v>0.125</v>
      </c>
      <c r="N110" s="600">
        <v>3.6666666666666665</v>
      </c>
      <c r="O110" s="328"/>
    </row>
    <row r="111" spans="1:15" s="18" customFormat="1">
      <c r="A111" s="582" t="s">
        <v>25</v>
      </c>
      <c r="B111" s="106">
        <v>1</v>
      </c>
      <c r="C111" s="106" t="s">
        <v>15</v>
      </c>
      <c r="D111" s="110" t="s">
        <v>41</v>
      </c>
      <c r="E111" s="106" t="s">
        <v>134</v>
      </c>
      <c r="F111" s="395" t="e">
        <f>'Breakdown -Count'!F704/'Breakdown -Count'!K704</f>
        <v>#DIV/0!</v>
      </c>
      <c r="G111" s="395">
        <v>0.33333333333333331</v>
      </c>
      <c r="H111" s="395">
        <v>0.5</v>
      </c>
      <c r="I111" s="395">
        <v>0</v>
      </c>
      <c r="J111" s="395">
        <v>5.5555555555555552E-2</v>
      </c>
      <c r="K111" s="108">
        <v>1</v>
      </c>
      <c r="L111" s="108">
        <v>33</v>
      </c>
      <c r="M111" s="109">
        <v>3.0303030303030304E-2</v>
      </c>
      <c r="N111" s="600">
        <v>3.4444444444444442</v>
      </c>
      <c r="O111" s="328"/>
    </row>
    <row r="112" spans="1:15" s="18" customFormat="1">
      <c r="A112" s="582" t="s">
        <v>25</v>
      </c>
      <c r="B112" s="106">
        <v>3</v>
      </c>
      <c r="C112" s="106" t="s">
        <v>15</v>
      </c>
      <c r="D112" s="110" t="s">
        <v>41</v>
      </c>
      <c r="E112" s="106" t="s">
        <v>134</v>
      </c>
      <c r="F112" s="395" t="e">
        <f>'Breakdown -Count'!F732/'Breakdown -Count'!K732</f>
        <v>#DIV/0!</v>
      </c>
      <c r="G112" s="395">
        <v>0.25</v>
      </c>
      <c r="H112" s="395">
        <v>0.5</v>
      </c>
      <c r="I112" s="395">
        <v>0</v>
      </c>
      <c r="J112" s="395">
        <v>0</v>
      </c>
      <c r="K112" s="108">
        <v>1</v>
      </c>
      <c r="L112" s="108">
        <v>26</v>
      </c>
      <c r="M112" s="109">
        <v>3.8461538461538464E-2</v>
      </c>
      <c r="N112" s="600">
        <v>3.75</v>
      </c>
      <c r="O112" s="328"/>
    </row>
    <row r="113" spans="1:15" s="18" customFormat="1">
      <c r="A113" s="582" t="s">
        <v>25</v>
      </c>
      <c r="B113" s="106">
        <v>4</v>
      </c>
      <c r="C113" s="106" t="s">
        <v>15</v>
      </c>
      <c r="D113" s="110" t="s">
        <v>41</v>
      </c>
      <c r="E113" s="106" t="s">
        <v>134</v>
      </c>
      <c r="F113" s="395" t="e">
        <f>'Breakdown -Count'!F746/'Breakdown -Count'!K746</f>
        <v>#DIV/0!</v>
      </c>
      <c r="G113" s="395">
        <v>0.22222222222222221</v>
      </c>
      <c r="H113" s="395">
        <v>0.44444444444444442</v>
      </c>
      <c r="I113" s="395">
        <v>0.1111111111111111</v>
      </c>
      <c r="J113" s="395">
        <v>0</v>
      </c>
      <c r="K113" s="108">
        <v>1</v>
      </c>
      <c r="L113" s="108">
        <v>18</v>
      </c>
      <c r="M113" s="109">
        <v>5.5555555555555552E-2</v>
      </c>
      <c r="N113" s="600">
        <v>3.5555555555555554</v>
      </c>
      <c r="O113" s="328"/>
    </row>
    <row r="114" spans="1:15" s="18" customFormat="1" ht="15.75" thickBot="1">
      <c r="A114" s="584" t="s">
        <v>25</v>
      </c>
      <c r="B114" s="396">
        <v>5</v>
      </c>
      <c r="C114" s="396" t="s">
        <v>15</v>
      </c>
      <c r="D114" s="336" t="s">
        <v>41</v>
      </c>
      <c r="E114" s="396" t="s">
        <v>134</v>
      </c>
      <c r="F114" s="397" t="e">
        <f>'Breakdown -Count'!F760/'Breakdown -Count'!K760</f>
        <v>#DIV/0!</v>
      </c>
      <c r="G114" s="397">
        <v>0.16666666666666666</v>
      </c>
      <c r="H114" s="397">
        <v>0.58333333333333337</v>
      </c>
      <c r="I114" s="397">
        <v>0.16666666666666666</v>
      </c>
      <c r="J114" s="397">
        <v>0</v>
      </c>
      <c r="K114" s="398">
        <v>1</v>
      </c>
      <c r="L114" s="398">
        <v>22</v>
      </c>
      <c r="M114" s="399">
        <v>4.5454545454545456E-2</v>
      </c>
      <c r="N114" s="601">
        <v>3.1666666666666665</v>
      </c>
      <c r="O114" s="328"/>
    </row>
    <row r="115" spans="1:15" s="18" customFormat="1">
      <c r="A115" s="629" t="s">
        <v>53</v>
      </c>
      <c r="B115" s="113">
        <v>2</v>
      </c>
      <c r="C115" s="113" t="s">
        <v>16</v>
      </c>
      <c r="D115" s="597" t="s">
        <v>43</v>
      </c>
      <c r="E115" s="113" t="s">
        <v>136</v>
      </c>
      <c r="F115" s="312" t="e">
        <f>'Breakdown -Count'!F439/'Breakdown -Count'!K439</f>
        <v>#DIV/0!</v>
      </c>
      <c r="G115" s="312">
        <v>0.2</v>
      </c>
      <c r="H115" s="312">
        <v>0.4</v>
      </c>
      <c r="I115" s="312">
        <v>0</v>
      </c>
      <c r="J115" s="312">
        <v>0</v>
      </c>
      <c r="K115" s="115">
        <v>1</v>
      </c>
      <c r="L115" s="115">
        <v>10</v>
      </c>
      <c r="M115" s="116">
        <v>0.1</v>
      </c>
      <c r="N115" s="598">
        <v>4</v>
      </c>
      <c r="O115" s="328"/>
    </row>
    <row r="116" spans="1:15" s="18" customFormat="1">
      <c r="A116" s="626" t="s">
        <v>50</v>
      </c>
      <c r="B116" s="106">
        <v>2</v>
      </c>
      <c r="C116" s="106" t="s">
        <v>16</v>
      </c>
      <c r="D116" s="111" t="s">
        <v>43</v>
      </c>
      <c r="E116" s="106" t="s">
        <v>136</v>
      </c>
      <c r="F116" s="395" t="e">
        <f>'Breakdown -Count'!F621/'Breakdown -Count'!K621</f>
        <v>#DIV/0!</v>
      </c>
      <c r="G116" s="395">
        <v>0</v>
      </c>
      <c r="H116" s="395">
        <v>0.66666666666666663</v>
      </c>
      <c r="I116" s="395">
        <v>0.33333333333333331</v>
      </c>
      <c r="J116" s="395">
        <v>0</v>
      </c>
      <c r="K116" s="108">
        <v>1</v>
      </c>
      <c r="L116" s="108">
        <v>10</v>
      </c>
      <c r="M116" s="109">
        <v>0.1</v>
      </c>
      <c r="N116" s="596">
        <v>2.6666666666666665</v>
      </c>
      <c r="O116" s="328"/>
    </row>
    <row r="117" spans="1:15" s="18" customFormat="1">
      <c r="A117" s="626" t="s">
        <v>50</v>
      </c>
      <c r="B117" s="106">
        <v>4</v>
      </c>
      <c r="C117" s="106" t="s">
        <v>16</v>
      </c>
      <c r="D117" s="111" t="s">
        <v>43</v>
      </c>
      <c r="E117" s="106" t="s">
        <v>136</v>
      </c>
      <c r="F117" s="395" t="e">
        <f>'Breakdown -Count'!F649/'Breakdown -Count'!K649</f>
        <v>#DIV/0!</v>
      </c>
      <c r="G117" s="395">
        <v>0</v>
      </c>
      <c r="H117" s="395">
        <v>0.5</v>
      </c>
      <c r="I117" s="395">
        <v>0</v>
      </c>
      <c r="J117" s="395">
        <v>0</v>
      </c>
      <c r="K117" s="108">
        <v>1</v>
      </c>
      <c r="L117" s="108">
        <v>9</v>
      </c>
      <c r="M117" s="109">
        <v>0.1111111111111111</v>
      </c>
      <c r="N117" s="595">
        <v>4</v>
      </c>
      <c r="O117" s="328"/>
    </row>
    <row r="118" spans="1:15" s="18" customFormat="1">
      <c r="A118" s="626" t="s">
        <v>50</v>
      </c>
      <c r="B118" s="106">
        <v>5</v>
      </c>
      <c r="C118" s="106" t="s">
        <v>16</v>
      </c>
      <c r="D118" s="111" t="s">
        <v>43</v>
      </c>
      <c r="E118" s="106" t="s">
        <v>136</v>
      </c>
      <c r="F118" s="395" t="e">
        <f>'Breakdown -Count'!F663/'Breakdown -Count'!K663</f>
        <v>#DIV/0!</v>
      </c>
      <c r="G118" s="395">
        <v>0</v>
      </c>
      <c r="H118" s="395">
        <v>1</v>
      </c>
      <c r="I118" s="395">
        <v>0</v>
      </c>
      <c r="J118" s="395">
        <v>0</v>
      </c>
      <c r="K118" s="108">
        <v>1</v>
      </c>
      <c r="L118" s="108">
        <v>8</v>
      </c>
      <c r="M118" s="109">
        <v>0.125</v>
      </c>
      <c r="N118" s="596">
        <v>3</v>
      </c>
      <c r="O118" s="328"/>
    </row>
    <row r="119" spans="1:15" s="18" customFormat="1">
      <c r="A119" s="626" t="s">
        <v>25</v>
      </c>
      <c r="B119" s="106">
        <v>1</v>
      </c>
      <c r="C119" s="106" t="s">
        <v>16</v>
      </c>
      <c r="D119" s="111" t="s">
        <v>43</v>
      </c>
      <c r="E119" s="106" t="s">
        <v>136</v>
      </c>
      <c r="F119" s="395" t="e">
        <f>'Breakdown -Count'!F705/'Breakdown -Count'!K705</f>
        <v>#DIV/0!</v>
      </c>
      <c r="G119" s="395">
        <v>0.33333333333333331</v>
      </c>
      <c r="H119" s="395">
        <v>0.44444444444444442</v>
      </c>
      <c r="I119" s="395">
        <v>0</v>
      </c>
      <c r="J119" s="395">
        <v>0</v>
      </c>
      <c r="K119" s="108">
        <v>1</v>
      </c>
      <c r="L119" s="108">
        <v>33</v>
      </c>
      <c r="M119" s="109">
        <v>3.0303030303030304E-2</v>
      </c>
      <c r="N119" s="596">
        <v>3.7777777777777777</v>
      </c>
      <c r="O119" s="328"/>
    </row>
    <row r="120" spans="1:15" s="18" customFormat="1">
      <c r="A120" s="626" t="s">
        <v>25</v>
      </c>
      <c r="B120" s="106">
        <v>7</v>
      </c>
      <c r="C120" s="106" t="s">
        <v>16</v>
      </c>
      <c r="D120" s="111" t="s">
        <v>43</v>
      </c>
      <c r="E120" s="106" t="s">
        <v>136</v>
      </c>
      <c r="F120" s="395" t="e">
        <f>'Breakdown -Count'!F789/'Breakdown -Count'!K789</f>
        <v>#DIV/0!</v>
      </c>
      <c r="G120" s="395">
        <v>0.33333333333333331</v>
      </c>
      <c r="H120" s="395">
        <v>0.66666666666666663</v>
      </c>
      <c r="I120" s="395">
        <v>0</v>
      </c>
      <c r="J120" s="395">
        <v>0</v>
      </c>
      <c r="K120" s="108">
        <v>1</v>
      </c>
      <c r="L120" s="108">
        <v>26</v>
      </c>
      <c r="M120" s="109">
        <v>3.8461538461538464E-2</v>
      </c>
      <c r="N120" s="596">
        <v>3.333333333333333</v>
      </c>
      <c r="O120" s="328"/>
    </row>
    <row r="121" spans="1:15" s="18" customFormat="1">
      <c r="A121" s="626" t="s">
        <v>52</v>
      </c>
      <c r="B121" s="106">
        <v>5</v>
      </c>
      <c r="C121" s="106" t="s">
        <v>6</v>
      </c>
      <c r="D121" s="620" t="s">
        <v>33</v>
      </c>
      <c r="E121" s="106" t="s">
        <v>136</v>
      </c>
      <c r="F121" s="395" t="e">
        <f>'Breakdown -Count'!F570/'Breakdown -Count'!K570</f>
        <v>#DIV/0!</v>
      </c>
      <c r="G121" s="395">
        <v>0</v>
      </c>
      <c r="H121" s="395">
        <v>0.5</v>
      </c>
      <c r="I121" s="395">
        <v>0</v>
      </c>
      <c r="J121" s="395">
        <v>0</v>
      </c>
      <c r="K121" s="108">
        <v>1</v>
      </c>
      <c r="L121" s="108">
        <v>9</v>
      </c>
      <c r="M121" s="109">
        <v>0.1111111111111111</v>
      </c>
      <c r="N121" s="596">
        <v>4</v>
      </c>
      <c r="O121" s="328"/>
    </row>
    <row r="122" spans="1:15" s="18" customFormat="1">
      <c r="A122" s="626" t="s">
        <v>50</v>
      </c>
      <c r="B122" s="106">
        <v>5</v>
      </c>
      <c r="C122" s="106" t="s">
        <v>6</v>
      </c>
      <c r="D122" s="594" t="s">
        <v>33</v>
      </c>
      <c r="E122" s="106" t="s">
        <v>136</v>
      </c>
      <c r="F122" s="395" t="e">
        <f>'Breakdown -Count'!F654/'Breakdown -Count'!K654</f>
        <v>#DIV/0!</v>
      </c>
      <c r="G122" s="395">
        <v>0</v>
      </c>
      <c r="H122" s="395">
        <v>1</v>
      </c>
      <c r="I122" s="395">
        <v>0</v>
      </c>
      <c r="J122" s="395">
        <v>0</v>
      </c>
      <c r="K122" s="108">
        <v>1</v>
      </c>
      <c r="L122" s="108">
        <v>8</v>
      </c>
      <c r="M122" s="109">
        <v>0.125</v>
      </c>
      <c r="N122" s="595">
        <v>3</v>
      </c>
      <c r="O122" s="328"/>
    </row>
    <row r="123" spans="1:15" s="18" customFormat="1">
      <c r="A123" s="626" t="s">
        <v>25</v>
      </c>
      <c r="B123" s="106">
        <v>3</v>
      </c>
      <c r="C123" s="106" t="s">
        <v>6</v>
      </c>
      <c r="D123" s="594" t="s">
        <v>33</v>
      </c>
      <c r="E123" s="106" t="s">
        <v>136</v>
      </c>
      <c r="F123" s="395" t="e">
        <f>'Breakdown -Count'!F724/'Breakdown -Count'!K724</f>
        <v>#DIV/0!</v>
      </c>
      <c r="G123" s="395">
        <v>0.33333333333333331</v>
      </c>
      <c r="H123" s="395">
        <v>0.41666666666666669</v>
      </c>
      <c r="I123" s="395">
        <v>0</v>
      </c>
      <c r="J123" s="395">
        <v>8.3333333333333329E-2</v>
      </c>
      <c r="K123" s="108">
        <v>1</v>
      </c>
      <c r="L123" s="108">
        <v>26</v>
      </c>
      <c r="M123" s="109">
        <v>3.8461538461538464E-2</v>
      </c>
      <c r="N123" s="596">
        <v>3.5</v>
      </c>
      <c r="O123" s="328"/>
    </row>
    <row r="124" spans="1:15" s="18" customFormat="1">
      <c r="A124" s="626" t="s">
        <v>53</v>
      </c>
      <c r="B124" s="106">
        <v>6</v>
      </c>
      <c r="C124" s="106" t="s">
        <v>7</v>
      </c>
      <c r="D124" s="110" t="s">
        <v>35</v>
      </c>
      <c r="E124" s="106" t="s">
        <v>136</v>
      </c>
      <c r="F124" s="395" t="e">
        <f>'Breakdown -Count'!F487/'Breakdown -Count'!K487</f>
        <v>#DIV/0!</v>
      </c>
      <c r="G124" s="395">
        <v>0.33333333333333331</v>
      </c>
      <c r="H124" s="395">
        <v>0.66666666666666663</v>
      </c>
      <c r="I124" s="395">
        <v>0</v>
      </c>
      <c r="J124" s="395">
        <v>0</v>
      </c>
      <c r="K124" s="108">
        <v>1</v>
      </c>
      <c r="L124" s="108">
        <v>10</v>
      </c>
      <c r="M124" s="109">
        <v>0.1</v>
      </c>
      <c r="N124" s="596">
        <v>3.333333333333333</v>
      </c>
      <c r="O124" s="674"/>
    </row>
    <row r="125" spans="1:15" s="18" customFormat="1" ht="15.75" thickBot="1">
      <c r="A125" s="630" t="s">
        <v>25</v>
      </c>
      <c r="B125" s="409">
        <v>2</v>
      </c>
      <c r="C125" s="409" t="s">
        <v>7</v>
      </c>
      <c r="D125" s="335" t="s">
        <v>35</v>
      </c>
      <c r="E125" s="409" t="s">
        <v>136</v>
      </c>
      <c r="F125" s="603" t="e">
        <f>'Breakdown -Count'!F711/'Breakdown -Count'!K711</f>
        <v>#DIV/0!</v>
      </c>
      <c r="G125" s="603">
        <v>0</v>
      </c>
      <c r="H125" s="603">
        <v>0.5</v>
      </c>
      <c r="I125" s="603">
        <v>0.25</v>
      </c>
      <c r="J125" s="603">
        <v>0</v>
      </c>
      <c r="K125" s="410">
        <v>1</v>
      </c>
      <c r="L125" s="410">
        <v>16</v>
      </c>
      <c r="M125" s="411">
        <v>6.25E-2</v>
      </c>
      <c r="N125" s="605">
        <v>3.25</v>
      </c>
      <c r="O125" s="674"/>
    </row>
    <row r="126" spans="1:15" s="18" customFormat="1">
      <c r="A126" s="583" t="s">
        <v>53</v>
      </c>
      <c r="B126" s="100">
        <v>1</v>
      </c>
      <c r="C126" s="100" t="s">
        <v>12</v>
      </c>
      <c r="D126" s="569" t="s">
        <v>38</v>
      </c>
      <c r="E126" s="100" t="s">
        <v>138</v>
      </c>
      <c r="F126" s="428" t="e">
        <f>'Breakdown -Count'!F422/'Breakdown -Count'!K422</f>
        <v>#DIV/0!</v>
      </c>
      <c r="G126" s="428">
        <v>0.25</v>
      </c>
      <c r="H126" s="428">
        <v>0.375</v>
      </c>
      <c r="I126" s="428">
        <v>0.125</v>
      </c>
      <c r="J126" s="428">
        <v>0</v>
      </c>
      <c r="K126" s="103">
        <v>1</v>
      </c>
      <c r="L126" s="103">
        <v>22</v>
      </c>
      <c r="M126" s="104">
        <v>4.5454545454545456E-2</v>
      </c>
      <c r="N126" s="256">
        <v>3.625</v>
      </c>
      <c r="O126" s="328"/>
    </row>
    <row r="127" spans="1:15" s="18" customFormat="1">
      <c r="A127" s="582" t="s">
        <v>53</v>
      </c>
      <c r="B127" s="106">
        <v>2</v>
      </c>
      <c r="C127" s="106" t="s">
        <v>12</v>
      </c>
      <c r="D127" s="110" t="s">
        <v>38</v>
      </c>
      <c r="E127" s="106" t="s">
        <v>138</v>
      </c>
      <c r="F127" s="395" t="e">
        <f>'Breakdown -Count'!F436/'Breakdown -Count'!K436</f>
        <v>#DIV/0!</v>
      </c>
      <c r="G127" s="395">
        <v>0.33333333333333331</v>
      </c>
      <c r="H127" s="395">
        <v>0.5</v>
      </c>
      <c r="I127" s="395">
        <v>0</v>
      </c>
      <c r="J127" s="395">
        <v>0.16666666666666666</v>
      </c>
      <c r="K127" s="108">
        <v>0.99999999999999989</v>
      </c>
      <c r="L127" s="108">
        <v>10</v>
      </c>
      <c r="M127" s="109">
        <v>9.9999999999999992E-2</v>
      </c>
      <c r="N127" s="600">
        <v>3</v>
      </c>
      <c r="O127" s="328"/>
    </row>
    <row r="128" spans="1:15" s="18" customFormat="1">
      <c r="A128" s="582" t="s">
        <v>52</v>
      </c>
      <c r="B128" s="106">
        <v>2</v>
      </c>
      <c r="C128" s="106" t="s">
        <v>12</v>
      </c>
      <c r="D128" s="110" t="s">
        <v>38</v>
      </c>
      <c r="E128" s="106" t="s">
        <v>138</v>
      </c>
      <c r="F128" s="395" t="e">
        <f>'Breakdown -Count'!F534/'Breakdown -Count'!K534</f>
        <v>#DIV/0!</v>
      </c>
      <c r="G128" s="395">
        <v>0.16666666666666666</v>
      </c>
      <c r="H128" s="395">
        <v>0.58333333333333337</v>
      </c>
      <c r="I128" s="395">
        <v>8.3333333333333329E-2</v>
      </c>
      <c r="J128" s="395">
        <v>0</v>
      </c>
      <c r="K128" s="108">
        <v>1</v>
      </c>
      <c r="L128" s="108">
        <v>19</v>
      </c>
      <c r="M128" s="109">
        <v>5.2631578947368418E-2</v>
      </c>
      <c r="N128" s="600">
        <v>3.4166666666666665</v>
      </c>
      <c r="O128" s="674"/>
    </row>
    <row r="129" spans="1:18" s="18" customFormat="1">
      <c r="A129" s="582" t="s">
        <v>52</v>
      </c>
      <c r="B129" s="106">
        <v>3</v>
      </c>
      <c r="C129" s="106" t="s">
        <v>12</v>
      </c>
      <c r="D129" s="110" t="s">
        <v>38</v>
      </c>
      <c r="E129" s="106" t="s">
        <v>138</v>
      </c>
      <c r="F129" s="395" t="e">
        <f>'Breakdown -Count'!F548/'Breakdown -Count'!K548</f>
        <v>#DIV/0!</v>
      </c>
      <c r="G129" s="395">
        <v>0.33333333333333331</v>
      </c>
      <c r="H129" s="395">
        <v>0.58333333333333337</v>
      </c>
      <c r="I129" s="395">
        <v>0</v>
      </c>
      <c r="J129" s="395">
        <v>8.3333333333333329E-2</v>
      </c>
      <c r="K129" s="108">
        <v>1</v>
      </c>
      <c r="L129" s="108">
        <v>20</v>
      </c>
      <c r="M129" s="109">
        <v>0.05</v>
      </c>
      <c r="N129" s="600">
        <v>3.1666666666666665</v>
      </c>
      <c r="O129" s="328"/>
    </row>
    <row r="130" spans="1:18" s="18" customFormat="1">
      <c r="A130" s="582" t="s">
        <v>52</v>
      </c>
      <c r="B130" s="106">
        <v>4</v>
      </c>
      <c r="C130" s="106" t="s">
        <v>12</v>
      </c>
      <c r="D130" s="110" t="s">
        <v>38</v>
      </c>
      <c r="E130" s="106" t="s">
        <v>138</v>
      </c>
      <c r="F130" s="395" t="e">
        <f>'Breakdown -Count'!F562/'Breakdown -Count'!K562</f>
        <v>#DIV/0!</v>
      </c>
      <c r="G130" s="395">
        <v>0.33333333333333331</v>
      </c>
      <c r="H130" s="395">
        <v>0.44444444444444442</v>
      </c>
      <c r="I130" s="395">
        <v>0</v>
      </c>
      <c r="J130" s="395">
        <v>0</v>
      </c>
      <c r="K130" s="108">
        <v>1</v>
      </c>
      <c r="L130" s="108">
        <v>20</v>
      </c>
      <c r="M130" s="109">
        <v>0.05</v>
      </c>
      <c r="N130" s="600">
        <v>3.7777777777777777</v>
      </c>
      <c r="O130" s="328"/>
    </row>
    <row r="131" spans="1:18" s="18" customFormat="1">
      <c r="A131" s="582" t="s">
        <v>50</v>
      </c>
      <c r="B131" s="106">
        <v>4</v>
      </c>
      <c r="C131" s="106" t="s">
        <v>12</v>
      </c>
      <c r="D131" s="110" t="s">
        <v>38</v>
      </c>
      <c r="E131" s="106" t="s">
        <v>138</v>
      </c>
      <c r="F131" s="395" t="e">
        <f>'Breakdown -Count'!F646/'Breakdown -Count'!K646</f>
        <v>#DIV/0!</v>
      </c>
      <c r="G131" s="395">
        <v>0.33333333333333331</v>
      </c>
      <c r="H131" s="395">
        <v>0.66666666666666663</v>
      </c>
      <c r="I131" s="395">
        <v>0</v>
      </c>
      <c r="J131" s="395">
        <v>0</v>
      </c>
      <c r="K131" s="108">
        <v>1</v>
      </c>
      <c r="L131" s="108">
        <v>9</v>
      </c>
      <c r="M131" s="109">
        <v>0.1111111111111111</v>
      </c>
      <c r="N131" s="609">
        <v>3.333333333333333</v>
      </c>
      <c r="O131" s="674"/>
    </row>
    <row r="132" spans="1:18" s="18" customFormat="1">
      <c r="A132" s="582" t="s">
        <v>50</v>
      </c>
      <c r="B132" s="106">
        <v>5</v>
      </c>
      <c r="C132" s="106" t="s">
        <v>12</v>
      </c>
      <c r="D132" s="110" t="s">
        <v>38</v>
      </c>
      <c r="E132" s="106" t="s">
        <v>138</v>
      </c>
      <c r="F132" s="395" t="e">
        <f>'Breakdown -Count'!F660/'Breakdown -Count'!K660</f>
        <v>#DIV/0!</v>
      </c>
      <c r="G132" s="395">
        <v>0</v>
      </c>
      <c r="H132" s="395">
        <v>1</v>
      </c>
      <c r="I132" s="395">
        <v>0</v>
      </c>
      <c r="J132" s="395">
        <v>0</v>
      </c>
      <c r="K132" s="108">
        <v>1</v>
      </c>
      <c r="L132" s="108">
        <v>8</v>
      </c>
      <c r="M132" s="109">
        <v>0.125</v>
      </c>
      <c r="N132" s="609">
        <v>3</v>
      </c>
      <c r="O132" s="674"/>
    </row>
    <row r="133" spans="1:18" s="18" customFormat="1">
      <c r="A133" s="582" t="s">
        <v>25</v>
      </c>
      <c r="B133" s="106">
        <v>1</v>
      </c>
      <c r="C133" s="106" t="s">
        <v>12</v>
      </c>
      <c r="D133" s="110" t="s">
        <v>38</v>
      </c>
      <c r="E133" s="106" t="s">
        <v>138</v>
      </c>
      <c r="F133" s="395" t="e">
        <f>'Breakdown -Count'!F702/'Breakdown -Count'!K702</f>
        <v>#DIV/0!</v>
      </c>
      <c r="G133" s="395">
        <v>0.27777777777777779</v>
      </c>
      <c r="H133" s="395">
        <v>0.55555555555555558</v>
      </c>
      <c r="I133" s="395">
        <v>0</v>
      </c>
      <c r="J133" s="395">
        <v>0</v>
      </c>
      <c r="K133" s="108">
        <v>1</v>
      </c>
      <c r="L133" s="108">
        <v>33</v>
      </c>
      <c r="M133" s="109">
        <v>3.0303030303030304E-2</v>
      </c>
      <c r="N133" s="600">
        <v>3.6111111111111112</v>
      </c>
      <c r="O133" s="675"/>
    </row>
    <row r="134" spans="1:18" s="18" customFormat="1" ht="15.75" thickBot="1">
      <c r="A134" s="584" t="s">
        <v>25</v>
      </c>
      <c r="B134" s="396">
        <v>5</v>
      </c>
      <c r="C134" s="396" t="s">
        <v>12</v>
      </c>
      <c r="D134" s="336" t="s">
        <v>38</v>
      </c>
      <c r="E134" s="396" t="s">
        <v>138</v>
      </c>
      <c r="F134" s="397" t="e">
        <f>'Breakdown -Count'!F758/'Breakdown -Count'!K758</f>
        <v>#DIV/0!</v>
      </c>
      <c r="G134" s="397">
        <v>0.16666666666666666</v>
      </c>
      <c r="H134" s="397">
        <v>0.66666666666666663</v>
      </c>
      <c r="I134" s="397">
        <v>0</v>
      </c>
      <c r="J134" s="397">
        <v>8.3333333333333329E-2</v>
      </c>
      <c r="K134" s="398">
        <v>1</v>
      </c>
      <c r="L134" s="398">
        <v>22</v>
      </c>
      <c r="M134" s="399">
        <v>4.5454545454545456E-2</v>
      </c>
      <c r="N134" s="601">
        <v>3.1666666666666665</v>
      </c>
      <c r="O134" s="675"/>
    </row>
    <row r="135" spans="1:18" s="4" customFormat="1">
      <c r="A135" s="583" t="s">
        <v>53</v>
      </c>
      <c r="B135" s="100">
        <v>5</v>
      </c>
      <c r="C135" s="100" t="s">
        <v>17</v>
      </c>
      <c r="D135" s="593" t="s">
        <v>45</v>
      </c>
      <c r="E135" s="100" t="s">
        <v>139</v>
      </c>
      <c r="F135" s="428" t="e">
        <f>'Breakdown -Count'!F482/'Breakdown -Count'!K482</f>
        <v>#DIV/0!</v>
      </c>
      <c r="G135" s="428">
        <v>4.5454545454545456E-2</v>
      </c>
      <c r="H135" s="428">
        <v>0.5</v>
      </c>
      <c r="I135" s="428">
        <v>9.0909090909090912E-2</v>
      </c>
      <c r="J135" s="428">
        <v>4.5454545454545456E-2</v>
      </c>
      <c r="K135" s="103">
        <v>1</v>
      </c>
      <c r="L135" s="103">
        <v>43</v>
      </c>
      <c r="M135" s="104">
        <v>2.3255813953488372E-2</v>
      </c>
      <c r="N135" s="256">
        <v>3.4999999999999996</v>
      </c>
      <c r="O135" s="675"/>
    </row>
    <row r="136" spans="1:18" s="18" customFormat="1">
      <c r="A136" s="582" t="s">
        <v>52</v>
      </c>
      <c r="B136" s="106">
        <v>3</v>
      </c>
      <c r="C136" s="106" t="s">
        <v>17</v>
      </c>
      <c r="D136" s="111" t="s">
        <v>45</v>
      </c>
      <c r="E136" s="106" t="s">
        <v>139</v>
      </c>
      <c r="F136" s="395" t="e">
        <f>'Breakdown -Count'!F552/'Breakdown -Count'!K552</f>
        <v>#DIV/0!</v>
      </c>
      <c r="G136" s="395">
        <v>0</v>
      </c>
      <c r="H136" s="395">
        <v>0.5</v>
      </c>
      <c r="I136" s="395">
        <v>0.25</v>
      </c>
      <c r="J136" s="395">
        <v>0</v>
      </c>
      <c r="K136" s="108">
        <v>1</v>
      </c>
      <c r="L136" s="108">
        <v>20</v>
      </c>
      <c r="M136" s="109">
        <v>0.05</v>
      </c>
      <c r="N136" s="600">
        <v>3.25</v>
      </c>
      <c r="O136" s="328"/>
    </row>
    <row r="137" spans="1:18" s="18" customFormat="1">
      <c r="A137" s="582" t="s">
        <v>52</v>
      </c>
      <c r="B137" s="106">
        <v>5</v>
      </c>
      <c r="C137" s="106" t="s">
        <v>17</v>
      </c>
      <c r="D137" s="111" t="s">
        <v>45</v>
      </c>
      <c r="E137" s="106" t="s">
        <v>139</v>
      </c>
      <c r="F137" s="395" t="e">
        <f>'Breakdown -Count'!F580/'Breakdown -Count'!K580</f>
        <v>#DIV/0!</v>
      </c>
      <c r="G137" s="395">
        <v>0</v>
      </c>
      <c r="H137" s="395">
        <v>0.5</v>
      </c>
      <c r="I137" s="395">
        <v>0</v>
      </c>
      <c r="J137" s="395">
        <v>0</v>
      </c>
      <c r="K137" s="108">
        <v>1</v>
      </c>
      <c r="L137" s="108">
        <v>9</v>
      </c>
      <c r="M137" s="109">
        <v>0.1111111111111111</v>
      </c>
      <c r="N137" s="600">
        <v>4</v>
      </c>
      <c r="O137" s="328"/>
    </row>
    <row r="138" spans="1:18" s="18" customFormat="1">
      <c r="A138" s="582" t="s">
        <v>50</v>
      </c>
      <c r="B138" s="106">
        <v>2</v>
      </c>
      <c r="C138" s="106" t="s">
        <v>17</v>
      </c>
      <c r="D138" s="111" t="s">
        <v>45</v>
      </c>
      <c r="E138" s="106" t="s">
        <v>139</v>
      </c>
      <c r="F138" s="395" t="e">
        <f>'Breakdown -Count'!F622/'Breakdown -Count'!K622</f>
        <v>#DIV/0!</v>
      </c>
      <c r="G138" s="395">
        <v>0</v>
      </c>
      <c r="H138" s="395">
        <v>0.5</v>
      </c>
      <c r="I138" s="395">
        <v>0</v>
      </c>
      <c r="J138" s="395">
        <v>0.16666666666666666</v>
      </c>
      <c r="K138" s="108">
        <v>0.99999999999999989</v>
      </c>
      <c r="L138" s="108">
        <v>10</v>
      </c>
      <c r="M138" s="109">
        <v>9.9999999999999992E-2</v>
      </c>
      <c r="N138" s="600">
        <v>3.3333333333333335</v>
      </c>
      <c r="O138" s="328"/>
    </row>
    <row r="139" spans="1:18" s="18" customFormat="1">
      <c r="A139" s="582" t="s">
        <v>25</v>
      </c>
      <c r="B139" s="106">
        <v>3</v>
      </c>
      <c r="C139" s="106" t="s">
        <v>17</v>
      </c>
      <c r="D139" s="111" t="s">
        <v>45</v>
      </c>
      <c r="E139" s="106" t="s">
        <v>139</v>
      </c>
      <c r="F139" s="395" t="e">
        <f>'Breakdown -Count'!F734/'Breakdown -Count'!K734</f>
        <v>#DIV/0!</v>
      </c>
      <c r="G139" s="395">
        <v>0</v>
      </c>
      <c r="H139" s="395">
        <v>0.5</v>
      </c>
      <c r="I139" s="395">
        <v>8.3333333333333329E-2</v>
      </c>
      <c r="J139" s="395">
        <v>8.3333333333333329E-2</v>
      </c>
      <c r="K139" s="108">
        <v>1</v>
      </c>
      <c r="L139" s="108">
        <v>26</v>
      </c>
      <c r="M139" s="109">
        <v>3.8461538461538464E-2</v>
      </c>
      <c r="N139" s="600">
        <v>3.4166666666666665</v>
      </c>
      <c r="O139" s="328"/>
    </row>
    <row r="140" spans="1:18" s="18" customFormat="1" ht="15.75" thickBot="1">
      <c r="A140" s="584" t="s">
        <v>25</v>
      </c>
      <c r="B140" s="396">
        <v>7</v>
      </c>
      <c r="C140" s="396" t="s">
        <v>17</v>
      </c>
      <c r="D140" s="570" t="s">
        <v>45</v>
      </c>
      <c r="E140" s="396" t="s">
        <v>139</v>
      </c>
      <c r="F140" s="397" t="e">
        <f>'Breakdown -Count'!F790/'Breakdown -Count'!K790</f>
        <v>#DIV/0!</v>
      </c>
      <c r="G140" s="397">
        <v>0</v>
      </c>
      <c r="H140" s="397">
        <v>0.45454545454545453</v>
      </c>
      <c r="I140" s="397">
        <v>9.0909090909090912E-2</v>
      </c>
      <c r="J140" s="397">
        <v>9.0909090909090912E-2</v>
      </c>
      <c r="K140" s="398">
        <v>1</v>
      </c>
      <c r="L140" s="398">
        <v>26</v>
      </c>
      <c r="M140" s="399">
        <v>3.8461538461538464E-2</v>
      </c>
      <c r="N140" s="601">
        <v>3.4545454545454541</v>
      </c>
      <c r="O140" s="674"/>
    </row>
    <row r="141" spans="1:18" s="18" customFormat="1">
      <c r="A141" s="591" t="s">
        <v>51</v>
      </c>
      <c r="B141" s="100">
        <v>1</v>
      </c>
      <c r="C141" s="100" t="s">
        <v>13</v>
      </c>
      <c r="D141" s="593" t="s">
        <v>40</v>
      </c>
      <c r="E141" s="100" t="s">
        <v>135</v>
      </c>
      <c r="F141" s="428" t="e">
        <f>'Breakdown -Count'!F805/'Breakdown -Count'!K805</f>
        <v>#DIV/0!</v>
      </c>
      <c r="G141" s="428">
        <v>0.55555555555555558</v>
      </c>
      <c r="H141" s="428">
        <v>0.16666666666666666</v>
      </c>
      <c r="I141" s="428">
        <v>0.1111111111111111</v>
      </c>
      <c r="J141" s="428">
        <v>0</v>
      </c>
      <c r="K141" s="8">
        <v>1</v>
      </c>
      <c r="L141" s="8">
        <v>32</v>
      </c>
      <c r="M141" s="10">
        <v>3.125E-2</v>
      </c>
      <c r="N141" s="254">
        <v>3.7777777777777777</v>
      </c>
      <c r="O141" s="328"/>
      <c r="P141" t="s">
        <v>235</v>
      </c>
      <c r="Q141" t="s">
        <v>237</v>
      </c>
      <c r="R141"/>
    </row>
    <row r="142" spans="1:18" s="18" customFormat="1">
      <c r="A142" s="590" t="s">
        <v>53</v>
      </c>
      <c r="B142" s="106">
        <v>5</v>
      </c>
      <c r="C142" s="106" t="s">
        <v>13</v>
      </c>
      <c r="D142" s="111" t="s">
        <v>40</v>
      </c>
      <c r="E142" s="106" t="s">
        <v>135</v>
      </c>
      <c r="F142" s="395" t="e">
        <f>'Breakdown -Count'!F875/'Breakdown -Count'!K875</f>
        <v>#DIV/0!</v>
      </c>
      <c r="G142" s="395">
        <v>0.63636363636363635</v>
      </c>
      <c r="H142" s="395">
        <v>0.27272727272727271</v>
      </c>
      <c r="I142" s="395">
        <v>0</v>
      </c>
      <c r="J142" s="395">
        <v>4.5454545454545456E-2</v>
      </c>
      <c r="K142" s="108">
        <v>0.99999999999999989</v>
      </c>
      <c r="L142" s="108">
        <v>43</v>
      </c>
      <c r="M142" s="109">
        <v>2.3255813953488368E-2</v>
      </c>
      <c r="N142" s="600">
        <v>3.6363636363636367</v>
      </c>
      <c r="O142" s="328"/>
      <c r="P142" t="s">
        <v>135</v>
      </c>
      <c r="Q142">
        <v>60</v>
      </c>
      <c r="R142" s="673">
        <f t="shared" ref="R142:R148" si="5">Q142/177</f>
        <v>0.33898305084745761</v>
      </c>
    </row>
    <row r="143" spans="1:18" s="18" customFormat="1">
      <c r="A143" s="590" t="s">
        <v>53</v>
      </c>
      <c r="B143" s="106">
        <v>7</v>
      </c>
      <c r="C143" s="106" t="s">
        <v>13</v>
      </c>
      <c r="D143" s="111" t="s">
        <v>40</v>
      </c>
      <c r="E143" s="106" t="s">
        <v>135</v>
      </c>
      <c r="F143" s="395" t="e">
        <f>'Breakdown -Count'!F903/'Breakdown -Count'!K903</f>
        <v>#DIV/0!</v>
      </c>
      <c r="G143" s="395">
        <v>0.66666666666666663</v>
      </c>
      <c r="H143" s="395">
        <v>0.33333333333333331</v>
      </c>
      <c r="I143" s="395">
        <v>0</v>
      </c>
      <c r="J143" s="395">
        <v>0</v>
      </c>
      <c r="K143" s="108">
        <v>1</v>
      </c>
      <c r="L143" s="108">
        <v>3</v>
      </c>
      <c r="M143" s="109">
        <v>0.33333333333333331</v>
      </c>
      <c r="N143" s="600">
        <v>3.6666666666666665</v>
      </c>
      <c r="O143" s="328"/>
      <c r="P143" t="s">
        <v>136</v>
      </c>
      <c r="Q143">
        <v>46</v>
      </c>
      <c r="R143" s="673">
        <f t="shared" si="5"/>
        <v>0.25988700564971751</v>
      </c>
    </row>
    <row r="144" spans="1:18" s="18" customFormat="1">
      <c r="A144" s="590" t="s">
        <v>52</v>
      </c>
      <c r="B144" s="106">
        <v>1</v>
      </c>
      <c r="C144" s="106" t="s">
        <v>13</v>
      </c>
      <c r="D144" s="111" t="s">
        <v>40</v>
      </c>
      <c r="E144" s="106" t="s">
        <v>135</v>
      </c>
      <c r="F144" s="395" t="e">
        <f>'Breakdown -Count'!F917/'Breakdown -Count'!K917</f>
        <v>#DIV/0!</v>
      </c>
      <c r="G144" s="395">
        <v>0.6</v>
      </c>
      <c r="H144" s="395">
        <v>0.2</v>
      </c>
      <c r="I144" s="395">
        <v>0</v>
      </c>
      <c r="J144" s="395">
        <v>0</v>
      </c>
      <c r="K144" s="108">
        <v>1</v>
      </c>
      <c r="L144" s="108">
        <v>10</v>
      </c>
      <c r="M144" s="109">
        <v>0.1</v>
      </c>
      <c r="N144" s="600">
        <v>4</v>
      </c>
      <c r="O144" s="328"/>
      <c r="P144" t="s">
        <v>137</v>
      </c>
      <c r="Q144">
        <v>41</v>
      </c>
      <c r="R144" s="673">
        <f t="shared" si="5"/>
        <v>0.23163841807909605</v>
      </c>
    </row>
    <row r="145" spans="1:18" s="18" customFormat="1">
      <c r="A145" s="590" t="s">
        <v>52</v>
      </c>
      <c r="B145" s="106">
        <v>4</v>
      </c>
      <c r="C145" s="106" t="s">
        <v>13</v>
      </c>
      <c r="D145" s="111" t="s">
        <v>40</v>
      </c>
      <c r="E145" s="106" t="s">
        <v>135</v>
      </c>
      <c r="F145" s="395" t="e">
        <f>'Breakdown -Count'!F959/'Breakdown -Count'!K959</f>
        <v>#DIV/0!</v>
      </c>
      <c r="G145" s="395">
        <v>0.55555555555555558</v>
      </c>
      <c r="H145" s="395">
        <v>0.33333333333333331</v>
      </c>
      <c r="I145" s="395">
        <v>0</v>
      </c>
      <c r="J145" s="395">
        <v>0</v>
      </c>
      <c r="K145" s="108">
        <v>1</v>
      </c>
      <c r="L145" s="108">
        <v>20</v>
      </c>
      <c r="M145" s="109">
        <v>0.05</v>
      </c>
      <c r="N145" s="600">
        <v>3.7777777777777777</v>
      </c>
      <c r="O145" s="328"/>
      <c r="P145" t="s">
        <v>134</v>
      </c>
      <c r="Q145">
        <v>17</v>
      </c>
      <c r="R145" s="673">
        <f t="shared" si="5"/>
        <v>9.6045197740112997E-2</v>
      </c>
    </row>
    <row r="146" spans="1:18" s="18" customFormat="1">
      <c r="A146" s="590" t="s">
        <v>52</v>
      </c>
      <c r="B146" s="106">
        <v>6</v>
      </c>
      <c r="C146" s="106" t="s">
        <v>13</v>
      </c>
      <c r="D146" s="111" t="s">
        <v>40</v>
      </c>
      <c r="E146" s="106" t="s">
        <v>135</v>
      </c>
      <c r="F146" s="395" t="e">
        <f>'Breakdown -Count'!F987/'Breakdown -Count'!K987</f>
        <v>#DIV/0!</v>
      </c>
      <c r="G146" s="395">
        <v>0.53846153846153844</v>
      </c>
      <c r="H146" s="395">
        <v>0.23076923076923078</v>
      </c>
      <c r="I146" s="395">
        <v>0.15384615384615385</v>
      </c>
      <c r="J146" s="395">
        <v>0</v>
      </c>
      <c r="K146" s="108">
        <v>1</v>
      </c>
      <c r="L146" s="108">
        <v>31</v>
      </c>
      <c r="M146" s="109">
        <v>3.2258064516129031E-2</v>
      </c>
      <c r="N146" s="600">
        <v>3.5384615384615383</v>
      </c>
      <c r="O146" s="328"/>
      <c r="P146" t="s">
        <v>138</v>
      </c>
      <c r="Q146">
        <v>11</v>
      </c>
      <c r="R146" s="673">
        <f t="shared" si="5"/>
        <v>6.2146892655367235E-2</v>
      </c>
    </row>
    <row r="147" spans="1:18" s="18" customFormat="1">
      <c r="A147" s="590" t="s">
        <v>50</v>
      </c>
      <c r="B147" s="106">
        <v>1</v>
      </c>
      <c r="C147" s="106" t="s">
        <v>13</v>
      </c>
      <c r="D147" s="111" t="s">
        <v>40</v>
      </c>
      <c r="E147" s="106" t="s">
        <v>135</v>
      </c>
      <c r="F147" s="395" t="e">
        <f>'Breakdown -Count'!F1001/'Breakdown -Count'!K1001</f>
        <v>#DIV/0!</v>
      </c>
      <c r="G147" s="395">
        <v>0.5</v>
      </c>
      <c r="H147" s="395">
        <v>0.16666666666666666</v>
      </c>
      <c r="I147" s="395">
        <v>0</v>
      </c>
      <c r="J147" s="395">
        <v>0</v>
      </c>
      <c r="K147" s="108">
        <v>0.99999999999999989</v>
      </c>
      <c r="L147" s="108">
        <v>22</v>
      </c>
      <c r="M147" s="109">
        <v>4.5454545454545449E-2</v>
      </c>
      <c r="N147" s="600">
        <v>4.166666666666667</v>
      </c>
      <c r="O147" s="328"/>
      <c r="P147" t="s">
        <v>139</v>
      </c>
      <c r="Q147">
        <v>2</v>
      </c>
      <c r="R147" s="673">
        <f t="shared" si="5"/>
        <v>1.1299435028248588E-2</v>
      </c>
    </row>
    <row r="148" spans="1:18" s="18" customFormat="1">
      <c r="A148" s="590" t="s">
        <v>50</v>
      </c>
      <c r="B148" s="106">
        <v>2</v>
      </c>
      <c r="C148" s="106" t="s">
        <v>13</v>
      </c>
      <c r="D148" s="111" t="s">
        <v>40</v>
      </c>
      <c r="E148" s="106" t="s">
        <v>135</v>
      </c>
      <c r="F148" s="395" t="e">
        <f>'Breakdown -Count'!F1015/'Breakdown -Count'!K1015</f>
        <v>#DIV/0!</v>
      </c>
      <c r="G148" s="395">
        <v>0.5</v>
      </c>
      <c r="H148" s="395">
        <v>0.16666666666666666</v>
      </c>
      <c r="I148" s="395">
        <v>0.33333333333333331</v>
      </c>
      <c r="J148" s="395">
        <v>0</v>
      </c>
      <c r="K148" s="108">
        <v>1</v>
      </c>
      <c r="L148" s="108">
        <v>10</v>
      </c>
      <c r="M148" s="109">
        <v>0.1</v>
      </c>
      <c r="N148" s="600">
        <v>3.1666666666666665</v>
      </c>
      <c r="O148" s="328"/>
      <c r="P148" t="s">
        <v>236</v>
      </c>
      <c r="Q148">
        <v>177</v>
      </c>
      <c r="R148">
        <f t="shared" si="5"/>
        <v>1</v>
      </c>
    </row>
    <row r="149" spans="1:18" s="18" customFormat="1">
      <c r="A149" s="590" t="s">
        <v>50</v>
      </c>
      <c r="B149" s="106">
        <v>3</v>
      </c>
      <c r="C149" s="106" t="s">
        <v>13</v>
      </c>
      <c r="D149" s="111" t="s">
        <v>40</v>
      </c>
      <c r="E149" s="106" t="s">
        <v>135</v>
      </c>
      <c r="F149" s="395" t="e">
        <f>'Breakdown -Count'!F1029/'Breakdown -Count'!K1029</f>
        <v>#DIV/0!</v>
      </c>
      <c r="G149" s="395">
        <v>0.5</v>
      </c>
      <c r="H149" s="395">
        <v>0.125</v>
      </c>
      <c r="I149" s="395">
        <v>0</v>
      </c>
      <c r="J149" s="395">
        <v>0.125</v>
      </c>
      <c r="K149" s="108">
        <v>1</v>
      </c>
      <c r="L149" s="108">
        <v>18</v>
      </c>
      <c r="M149" s="109">
        <v>5.5555555555555552E-2</v>
      </c>
      <c r="N149" s="600">
        <v>3.75</v>
      </c>
      <c r="O149" s="328"/>
    </row>
    <row r="150" spans="1:18" s="18" customFormat="1">
      <c r="A150" s="590" t="s">
        <v>50</v>
      </c>
      <c r="B150" s="106">
        <v>4</v>
      </c>
      <c r="C150" s="106" t="s">
        <v>13</v>
      </c>
      <c r="D150" s="111" t="s">
        <v>40</v>
      </c>
      <c r="E150" s="106" t="s">
        <v>135</v>
      </c>
      <c r="F150" s="395" t="e">
        <f>'Breakdown -Count'!F1043/'Breakdown -Count'!K1043</f>
        <v>#DIV/0!</v>
      </c>
      <c r="G150" s="395">
        <v>0.66666666666666663</v>
      </c>
      <c r="H150" s="395">
        <v>0.33333333333333331</v>
      </c>
      <c r="I150" s="395">
        <v>0</v>
      </c>
      <c r="J150" s="395">
        <v>0</v>
      </c>
      <c r="K150" s="108">
        <v>1</v>
      </c>
      <c r="L150" s="108">
        <v>9</v>
      </c>
      <c r="M150" s="109">
        <v>0.1111111111111111</v>
      </c>
      <c r="N150" s="609">
        <v>3.6666666666666665</v>
      </c>
      <c r="O150" s="328"/>
    </row>
    <row r="151" spans="1:18" s="18" customFormat="1">
      <c r="A151" s="590" t="s">
        <v>50</v>
      </c>
      <c r="B151" s="106">
        <v>7</v>
      </c>
      <c r="C151" s="106" t="s">
        <v>13</v>
      </c>
      <c r="D151" s="111" t="s">
        <v>40</v>
      </c>
      <c r="E151" s="106" t="s">
        <v>135</v>
      </c>
      <c r="F151" s="395" t="e">
        <f>'Breakdown -Count'!F1085/'Breakdown -Count'!K1085</f>
        <v>#DIV/0!</v>
      </c>
      <c r="G151" s="395">
        <v>0.5</v>
      </c>
      <c r="H151" s="395">
        <v>0</v>
      </c>
      <c r="I151" s="395">
        <v>0</v>
      </c>
      <c r="J151" s="395">
        <v>0</v>
      </c>
      <c r="K151" s="108">
        <v>1</v>
      </c>
      <c r="L151" s="108">
        <v>8</v>
      </c>
      <c r="M151" s="109">
        <v>0.125</v>
      </c>
      <c r="N151" s="600">
        <v>4.5</v>
      </c>
      <c r="O151" s="328"/>
    </row>
    <row r="152" spans="1:18" s="18" customFormat="1">
      <c r="A152" s="590" t="s">
        <v>25</v>
      </c>
      <c r="B152" s="106">
        <v>2</v>
      </c>
      <c r="C152" s="106" t="s">
        <v>13</v>
      </c>
      <c r="D152" s="111" t="s">
        <v>40</v>
      </c>
      <c r="E152" s="106" t="s">
        <v>135</v>
      </c>
      <c r="F152" s="395" t="e">
        <f>'Breakdown -Count'!F1113/'Breakdown -Count'!K1113</f>
        <v>#DIV/0!</v>
      </c>
      <c r="G152" s="395">
        <v>0.44444444444444442</v>
      </c>
      <c r="H152" s="395">
        <v>0.1111111111111111</v>
      </c>
      <c r="I152" s="395">
        <v>0.1111111111111111</v>
      </c>
      <c r="J152" s="395">
        <v>0</v>
      </c>
      <c r="K152" s="108">
        <v>1</v>
      </c>
      <c r="L152" s="108">
        <v>16</v>
      </c>
      <c r="M152" s="109">
        <v>6.25E-2</v>
      </c>
      <c r="N152" s="600">
        <v>4</v>
      </c>
      <c r="O152" s="328"/>
    </row>
    <row r="153" spans="1:18" s="18" customFormat="1">
      <c r="A153" s="590" t="s">
        <v>25</v>
      </c>
      <c r="B153" s="106">
        <v>3</v>
      </c>
      <c r="C153" s="106" t="s">
        <v>13</v>
      </c>
      <c r="D153" s="111" t="s">
        <v>40</v>
      </c>
      <c r="E153" s="106" t="s">
        <v>135</v>
      </c>
      <c r="F153" s="395" t="e">
        <f>'Breakdown -Count'!F1127/'Breakdown -Count'!K1127</f>
        <v>#DIV/0!</v>
      </c>
      <c r="G153" s="395">
        <v>0.41666666666666669</v>
      </c>
      <c r="H153" s="395">
        <v>0.33333333333333331</v>
      </c>
      <c r="I153" s="395">
        <v>0</v>
      </c>
      <c r="J153" s="395">
        <v>0</v>
      </c>
      <c r="K153" s="108">
        <v>1</v>
      </c>
      <c r="L153" s="108">
        <v>26</v>
      </c>
      <c r="M153" s="109">
        <v>3.8461538461538464E-2</v>
      </c>
      <c r="N153" s="600">
        <v>3.916666666666667</v>
      </c>
      <c r="O153" s="328"/>
    </row>
    <row r="154" spans="1:18" s="18" customFormat="1">
      <c r="A154" s="590" t="s">
        <v>25</v>
      </c>
      <c r="B154" s="106">
        <v>4</v>
      </c>
      <c r="C154" s="106" t="s">
        <v>13</v>
      </c>
      <c r="D154" s="111" t="s">
        <v>40</v>
      </c>
      <c r="E154" s="106" t="s">
        <v>135</v>
      </c>
      <c r="F154" s="395" t="e">
        <f>'Breakdown -Count'!F1141/'Breakdown -Count'!K1141</f>
        <v>#DIV/0!</v>
      </c>
      <c r="G154" s="395">
        <v>0.55555555555555558</v>
      </c>
      <c r="H154" s="395">
        <v>0.22222222222222221</v>
      </c>
      <c r="I154" s="395">
        <v>0.22222222222222221</v>
      </c>
      <c r="J154" s="395">
        <v>0</v>
      </c>
      <c r="K154" s="108">
        <v>1</v>
      </c>
      <c r="L154" s="108">
        <v>18</v>
      </c>
      <c r="M154" s="109">
        <v>5.5555555555555552E-2</v>
      </c>
      <c r="N154" s="600">
        <v>3.333333333333333</v>
      </c>
      <c r="O154" s="328"/>
    </row>
    <row r="155" spans="1:18" s="18" customFormat="1">
      <c r="A155" s="590" t="s">
        <v>25</v>
      </c>
      <c r="B155" s="106">
        <v>6</v>
      </c>
      <c r="C155" s="106" t="s">
        <v>13</v>
      </c>
      <c r="D155" s="111" t="s">
        <v>40</v>
      </c>
      <c r="E155" s="106" t="s">
        <v>135</v>
      </c>
      <c r="F155" s="395" t="e">
        <f>'Breakdown -Count'!F1169/'Breakdown -Count'!K1169</f>
        <v>#DIV/0!</v>
      </c>
      <c r="G155" s="395">
        <v>0.53333333333333333</v>
      </c>
      <c r="H155" s="395">
        <v>0.16666666666666666</v>
      </c>
      <c r="I155" s="395">
        <v>0.1</v>
      </c>
      <c r="J155" s="395">
        <v>0</v>
      </c>
      <c r="K155" s="108">
        <v>1</v>
      </c>
      <c r="L155" s="108">
        <v>44</v>
      </c>
      <c r="M155" s="109">
        <v>2.2727272727272728E-2</v>
      </c>
      <c r="N155" s="600">
        <v>3.8333333333333335</v>
      </c>
      <c r="O155" s="328"/>
    </row>
    <row r="156" spans="1:18" s="18" customFormat="1">
      <c r="A156" s="590" t="s">
        <v>25</v>
      </c>
      <c r="B156" s="106">
        <v>7</v>
      </c>
      <c r="C156" s="106" t="s">
        <v>13</v>
      </c>
      <c r="D156" s="111" t="s">
        <v>40</v>
      </c>
      <c r="E156" s="106" t="s">
        <v>135</v>
      </c>
      <c r="F156" s="395" t="e">
        <f>'Breakdown -Count'!F1183/'Breakdown -Count'!K1183</f>
        <v>#DIV/0!</v>
      </c>
      <c r="G156" s="395">
        <v>0.45454545454545453</v>
      </c>
      <c r="H156" s="395">
        <v>0.36363636363636365</v>
      </c>
      <c r="I156" s="395">
        <v>0</v>
      </c>
      <c r="J156" s="395">
        <v>9.0909090909090912E-2</v>
      </c>
      <c r="K156" s="108">
        <v>1</v>
      </c>
      <c r="L156" s="108">
        <v>26</v>
      </c>
      <c r="M156" s="109">
        <v>3.8461538461538464E-2</v>
      </c>
      <c r="N156" s="600">
        <v>3.4545454545454541</v>
      </c>
      <c r="O156" s="328"/>
    </row>
    <row r="157" spans="1:18" s="18" customFormat="1">
      <c r="A157" s="590" t="s">
        <v>50</v>
      </c>
      <c r="B157" s="106">
        <v>4</v>
      </c>
      <c r="C157" s="106" t="s">
        <v>18</v>
      </c>
      <c r="D157" s="110" t="s">
        <v>46</v>
      </c>
      <c r="E157" s="106" t="s">
        <v>135</v>
      </c>
      <c r="F157" s="395" t="e">
        <f>'Breakdown -Count'!F1047/'Breakdown -Count'!K1047</f>
        <v>#DIV/0!</v>
      </c>
      <c r="G157" s="395">
        <v>1</v>
      </c>
      <c r="H157" s="395">
        <v>0</v>
      </c>
      <c r="I157" s="395">
        <v>0</v>
      </c>
      <c r="J157" s="395">
        <v>0</v>
      </c>
      <c r="K157" s="108">
        <v>1</v>
      </c>
      <c r="L157" s="108">
        <v>9</v>
      </c>
      <c r="M157" s="109">
        <v>0.1111111111111111</v>
      </c>
      <c r="N157" s="600">
        <v>4</v>
      </c>
      <c r="O157" s="328"/>
    </row>
    <row r="158" spans="1:18" s="18" customFormat="1">
      <c r="A158" s="590" t="s">
        <v>51</v>
      </c>
      <c r="B158" s="106">
        <v>1</v>
      </c>
      <c r="C158" s="106" t="s">
        <v>1</v>
      </c>
      <c r="D158" s="594" t="s">
        <v>34</v>
      </c>
      <c r="E158" s="106" t="s">
        <v>135</v>
      </c>
      <c r="F158" s="395" t="e">
        <f>'Breakdown -Count'!F797/'Breakdown -Count'!K797</f>
        <v>#DIV/0!</v>
      </c>
      <c r="G158" s="395">
        <v>0.61111111111111116</v>
      </c>
      <c r="H158" s="395">
        <v>0.27777777777777779</v>
      </c>
      <c r="I158" s="395">
        <v>0</v>
      </c>
      <c r="J158" s="395">
        <v>0</v>
      </c>
      <c r="K158" s="11">
        <v>1</v>
      </c>
      <c r="L158" s="11">
        <v>32</v>
      </c>
      <c r="M158" s="13">
        <v>3.125E-2</v>
      </c>
      <c r="N158" s="609">
        <v>3.8333333333333335</v>
      </c>
      <c r="O158" s="328"/>
    </row>
    <row r="159" spans="1:18" s="18" customFormat="1">
      <c r="A159" s="590" t="s">
        <v>53</v>
      </c>
      <c r="B159" s="106">
        <v>1</v>
      </c>
      <c r="C159" s="106" t="s">
        <v>1</v>
      </c>
      <c r="D159" s="594" t="s">
        <v>34</v>
      </c>
      <c r="E159" s="106" t="s">
        <v>135</v>
      </c>
      <c r="F159" s="395" t="e">
        <f>'Breakdown -Count'!F811/'Breakdown -Count'!K811</f>
        <v>#DIV/0!</v>
      </c>
      <c r="G159" s="395">
        <v>0.625</v>
      </c>
      <c r="H159" s="395">
        <v>0.125</v>
      </c>
      <c r="I159" s="395">
        <v>0.125</v>
      </c>
      <c r="J159" s="395">
        <v>0</v>
      </c>
      <c r="K159" s="108">
        <v>1</v>
      </c>
      <c r="L159" s="108">
        <v>22</v>
      </c>
      <c r="M159" s="109">
        <v>4.5454545454545456E-2</v>
      </c>
      <c r="N159" s="600">
        <v>3.75</v>
      </c>
      <c r="O159" s="328"/>
    </row>
    <row r="160" spans="1:18" s="18" customFormat="1">
      <c r="A160" s="590" t="s">
        <v>53</v>
      </c>
      <c r="B160" s="106">
        <v>3</v>
      </c>
      <c r="C160" s="106" t="s">
        <v>1</v>
      </c>
      <c r="D160" s="594" t="s">
        <v>34</v>
      </c>
      <c r="E160" s="106" t="s">
        <v>135</v>
      </c>
      <c r="F160" s="395" t="e">
        <f>'Breakdown -Count'!F839/'Breakdown -Count'!K839</f>
        <v>#DIV/0!</v>
      </c>
      <c r="G160" s="395">
        <v>1</v>
      </c>
      <c r="H160" s="395">
        <v>0</v>
      </c>
      <c r="I160" s="395">
        <v>0</v>
      </c>
      <c r="J160" s="395">
        <v>0</v>
      </c>
      <c r="K160" s="108">
        <v>1</v>
      </c>
      <c r="L160" s="108">
        <v>12</v>
      </c>
      <c r="M160" s="109">
        <v>8.3333333333333329E-2</v>
      </c>
      <c r="N160" s="600">
        <v>4</v>
      </c>
      <c r="O160" s="328"/>
    </row>
    <row r="161" spans="1:15" s="18" customFormat="1">
      <c r="A161" s="590" t="s">
        <v>53</v>
      </c>
      <c r="B161" s="106">
        <v>5</v>
      </c>
      <c r="C161" s="106" t="s">
        <v>1</v>
      </c>
      <c r="D161" s="594" t="s">
        <v>34</v>
      </c>
      <c r="E161" s="106" t="s">
        <v>135</v>
      </c>
      <c r="F161" s="395" t="e">
        <f>'Breakdown -Count'!F867/'Breakdown -Count'!K867</f>
        <v>#DIV/0!</v>
      </c>
      <c r="G161" s="395">
        <v>0.59090909090909094</v>
      </c>
      <c r="H161" s="395">
        <v>0.22727272727272727</v>
      </c>
      <c r="I161" s="395">
        <v>4.5454545454545456E-2</v>
      </c>
      <c r="J161" s="395">
        <v>4.5454545454545456E-2</v>
      </c>
      <c r="K161" s="108">
        <v>1</v>
      </c>
      <c r="L161" s="108">
        <v>43</v>
      </c>
      <c r="M161" s="109">
        <v>2.3255813953488372E-2</v>
      </c>
      <c r="N161" s="600">
        <v>3.6363636363636362</v>
      </c>
      <c r="O161" s="328"/>
    </row>
    <row r="162" spans="1:15" s="18" customFormat="1">
      <c r="A162" s="590" t="s">
        <v>53</v>
      </c>
      <c r="B162" s="106">
        <v>7</v>
      </c>
      <c r="C162" s="106" t="s">
        <v>1</v>
      </c>
      <c r="D162" s="594" t="s">
        <v>34</v>
      </c>
      <c r="E162" s="106" t="s">
        <v>135</v>
      </c>
      <c r="F162" s="395" t="e">
        <f>'Breakdown -Count'!F895/'Breakdown -Count'!K895</f>
        <v>#DIV/0!</v>
      </c>
      <c r="G162" s="395">
        <v>0.66666666666666663</v>
      </c>
      <c r="H162" s="395">
        <v>0.33333333333333331</v>
      </c>
      <c r="I162" s="395">
        <v>0</v>
      </c>
      <c r="J162" s="395">
        <v>0</v>
      </c>
      <c r="K162" s="108">
        <v>1</v>
      </c>
      <c r="L162" s="108">
        <v>3</v>
      </c>
      <c r="M162" s="109">
        <v>0.33333333333333331</v>
      </c>
      <c r="N162" s="600">
        <v>3.6666666666666665</v>
      </c>
      <c r="O162" s="328"/>
    </row>
    <row r="163" spans="1:15" s="18" customFormat="1">
      <c r="A163" s="590" t="s">
        <v>52</v>
      </c>
      <c r="B163" s="106">
        <v>2</v>
      </c>
      <c r="C163" s="106" t="s">
        <v>1</v>
      </c>
      <c r="D163" s="594" t="s">
        <v>34</v>
      </c>
      <c r="E163" s="106" t="s">
        <v>135</v>
      </c>
      <c r="F163" s="395" t="e">
        <f>'Breakdown -Count'!F923/'Breakdown -Count'!K923</f>
        <v>#DIV/0!</v>
      </c>
      <c r="G163" s="395">
        <v>0.58333333333333337</v>
      </c>
      <c r="H163" s="395">
        <v>0.16666666666666666</v>
      </c>
      <c r="I163" s="395">
        <v>0</v>
      </c>
      <c r="J163" s="395">
        <v>8.3333333333333329E-2</v>
      </c>
      <c r="K163" s="108">
        <v>1</v>
      </c>
      <c r="L163" s="108">
        <v>19</v>
      </c>
      <c r="M163" s="109">
        <v>5.2631578947368418E-2</v>
      </c>
      <c r="N163" s="600">
        <v>3.7500000000000004</v>
      </c>
      <c r="O163" s="328"/>
    </row>
    <row r="164" spans="1:15" s="18" customFormat="1">
      <c r="A164" s="590" t="s">
        <v>52</v>
      </c>
      <c r="B164" s="106">
        <v>6</v>
      </c>
      <c r="C164" s="106" t="s">
        <v>1</v>
      </c>
      <c r="D164" s="594" t="s">
        <v>34</v>
      </c>
      <c r="E164" s="106" t="s">
        <v>135</v>
      </c>
      <c r="F164" s="395" t="e">
        <f>'Breakdown -Count'!F979/'Breakdown -Count'!K979</f>
        <v>#DIV/0!</v>
      </c>
      <c r="G164" s="395">
        <v>0.61538461538461542</v>
      </c>
      <c r="H164" s="395">
        <v>0.15384615384615385</v>
      </c>
      <c r="I164" s="395">
        <v>7.6923076923076927E-2</v>
      </c>
      <c r="J164" s="395">
        <v>7.6923076923076927E-2</v>
      </c>
      <c r="K164" s="108">
        <v>1</v>
      </c>
      <c r="L164" s="108">
        <v>31</v>
      </c>
      <c r="M164" s="109">
        <v>3.2258064516129031E-2</v>
      </c>
      <c r="N164" s="600">
        <v>3.5384615384615388</v>
      </c>
      <c r="O164" s="328"/>
    </row>
    <row r="165" spans="1:15" s="18" customFormat="1">
      <c r="A165" s="590" t="s">
        <v>50</v>
      </c>
      <c r="B165" s="106">
        <v>1</v>
      </c>
      <c r="C165" s="106" t="s">
        <v>1</v>
      </c>
      <c r="D165" s="594" t="s">
        <v>34</v>
      </c>
      <c r="E165" s="106" t="s">
        <v>135</v>
      </c>
      <c r="F165" s="395" t="e">
        <f>'Breakdown -Count'!F993/'Breakdown -Count'!K993</f>
        <v>#DIV/0!</v>
      </c>
      <c r="G165" s="395">
        <v>0.75</v>
      </c>
      <c r="H165" s="395">
        <v>8.3333333333333329E-2</v>
      </c>
      <c r="I165" s="395">
        <v>0</v>
      </c>
      <c r="J165" s="395">
        <v>0</v>
      </c>
      <c r="K165" s="108">
        <v>1</v>
      </c>
      <c r="L165" s="108">
        <v>22</v>
      </c>
      <c r="M165" s="109">
        <v>4.5454545454545456E-2</v>
      </c>
      <c r="N165" s="600">
        <v>4.083333333333333</v>
      </c>
      <c r="O165" s="328"/>
    </row>
    <row r="166" spans="1:15" s="18" customFormat="1">
      <c r="A166" s="590" t="s">
        <v>50</v>
      </c>
      <c r="B166" s="106">
        <v>2</v>
      </c>
      <c r="C166" s="106" t="s">
        <v>1</v>
      </c>
      <c r="D166" s="594" t="s">
        <v>34</v>
      </c>
      <c r="E166" s="106" t="s">
        <v>135</v>
      </c>
      <c r="F166" s="395" t="e">
        <f>'Breakdown -Count'!F1007/'Breakdown -Count'!K1007</f>
        <v>#DIV/0!</v>
      </c>
      <c r="G166" s="395">
        <v>0.5</v>
      </c>
      <c r="H166" s="395">
        <v>0.33333333333333331</v>
      </c>
      <c r="I166" s="395">
        <v>0.16666666666666666</v>
      </c>
      <c r="J166" s="395">
        <v>0</v>
      </c>
      <c r="K166" s="108">
        <v>0.99999999999999989</v>
      </c>
      <c r="L166" s="108">
        <v>10</v>
      </c>
      <c r="M166" s="109">
        <v>9.9999999999999992E-2</v>
      </c>
      <c r="N166" s="600">
        <v>3.3333333333333339</v>
      </c>
      <c r="O166" s="328"/>
    </row>
    <row r="167" spans="1:15" s="18" customFormat="1">
      <c r="A167" s="590" t="s">
        <v>50</v>
      </c>
      <c r="B167" s="106">
        <v>3</v>
      </c>
      <c r="C167" s="106" t="s">
        <v>1</v>
      </c>
      <c r="D167" s="594" t="s">
        <v>34</v>
      </c>
      <c r="E167" s="106" t="s">
        <v>135</v>
      </c>
      <c r="F167" s="395" t="e">
        <f>'Breakdown -Count'!F1021/'Breakdown -Count'!K1021</f>
        <v>#DIV/0!</v>
      </c>
      <c r="G167" s="395">
        <v>0.66666666666666663</v>
      </c>
      <c r="H167" s="395">
        <v>0.1111111111111111</v>
      </c>
      <c r="I167" s="395">
        <v>0</v>
      </c>
      <c r="J167" s="395">
        <v>0</v>
      </c>
      <c r="K167" s="108">
        <v>1</v>
      </c>
      <c r="L167" s="108">
        <v>18</v>
      </c>
      <c r="M167" s="109">
        <v>5.5555555555555552E-2</v>
      </c>
      <c r="N167" s="600">
        <v>4.1111111111111107</v>
      </c>
      <c r="O167" s="328"/>
    </row>
    <row r="168" spans="1:15" s="18" customFormat="1">
      <c r="A168" s="590" t="s">
        <v>50</v>
      </c>
      <c r="B168" s="106">
        <v>7</v>
      </c>
      <c r="C168" s="106" t="s">
        <v>1</v>
      </c>
      <c r="D168" s="594" t="s">
        <v>34</v>
      </c>
      <c r="E168" s="106" t="s">
        <v>135</v>
      </c>
      <c r="F168" s="395" t="e">
        <f>'Breakdown -Count'!F1077/'Breakdown -Count'!K1077</f>
        <v>#DIV/0!</v>
      </c>
      <c r="G168" s="395">
        <v>1</v>
      </c>
      <c r="H168" s="395">
        <v>0</v>
      </c>
      <c r="I168" s="395">
        <v>0</v>
      </c>
      <c r="J168" s="395">
        <v>0</v>
      </c>
      <c r="K168" s="108">
        <v>1</v>
      </c>
      <c r="L168" s="108">
        <v>8</v>
      </c>
      <c r="M168" s="109">
        <v>0.125</v>
      </c>
      <c r="N168" s="600">
        <v>4</v>
      </c>
      <c r="O168" s="328"/>
    </row>
    <row r="169" spans="1:15" s="18" customFormat="1">
      <c r="A169" s="590" t="s">
        <v>25</v>
      </c>
      <c r="B169" s="106">
        <v>2</v>
      </c>
      <c r="C169" s="106" t="s">
        <v>1</v>
      </c>
      <c r="D169" s="594" t="s">
        <v>34</v>
      </c>
      <c r="E169" s="106" t="s">
        <v>135</v>
      </c>
      <c r="F169" s="395" t="e">
        <f>'Breakdown -Count'!F1105/'Breakdown -Count'!K1105</f>
        <v>#DIV/0!</v>
      </c>
      <c r="G169" s="395">
        <v>0.6</v>
      </c>
      <c r="H169" s="395">
        <v>0.3</v>
      </c>
      <c r="I169" s="395">
        <v>0</v>
      </c>
      <c r="J169" s="395">
        <v>0</v>
      </c>
      <c r="K169" s="108">
        <v>1</v>
      </c>
      <c r="L169" s="108">
        <v>16</v>
      </c>
      <c r="M169" s="109">
        <v>6.25E-2</v>
      </c>
      <c r="N169" s="600">
        <v>3.8</v>
      </c>
      <c r="O169" s="328"/>
    </row>
    <row r="170" spans="1:15" s="18" customFormat="1">
      <c r="A170" s="590" t="s">
        <v>25</v>
      </c>
      <c r="B170" s="106">
        <v>3</v>
      </c>
      <c r="C170" s="106" t="s">
        <v>1</v>
      </c>
      <c r="D170" s="594" t="s">
        <v>34</v>
      </c>
      <c r="E170" s="106" t="s">
        <v>135</v>
      </c>
      <c r="F170" s="395" t="e">
        <f>'Breakdown -Count'!F1119/'Breakdown -Count'!K1119</f>
        <v>#DIV/0!</v>
      </c>
      <c r="G170" s="395">
        <v>0.41666666666666669</v>
      </c>
      <c r="H170" s="395">
        <v>0.33333333333333331</v>
      </c>
      <c r="I170" s="395">
        <v>0</v>
      </c>
      <c r="J170" s="395">
        <v>0</v>
      </c>
      <c r="K170" s="108">
        <v>1</v>
      </c>
      <c r="L170" s="108">
        <v>26</v>
      </c>
      <c r="M170" s="109">
        <v>3.8461538461538464E-2</v>
      </c>
      <c r="N170" s="600">
        <v>3.916666666666667</v>
      </c>
      <c r="O170" s="328"/>
    </row>
    <row r="171" spans="1:15" s="18" customFormat="1">
      <c r="A171" s="590" t="s">
        <v>25</v>
      </c>
      <c r="B171" s="106">
        <v>5</v>
      </c>
      <c r="C171" s="106" t="s">
        <v>1</v>
      </c>
      <c r="D171" s="594" t="s">
        <v>34</v>
      </c>
      <c r="E171" s="106" t="s">
        <v>135</v>
      </c>
      <c r="F171" s="395" t="e">
        <f>'Breakdown -Count'!F1147/'Breakdown -Count'!K1147</f>
        <v>#DIV/0!</v>
      </c>
      <c r="G171" s="395">
        <v>0.5</v>
      </c>
      <c r="H171" s="395">
        <v>0.33333333333333331</v>
      </c>
      <c r="I171" s="395">
        <v>8.3333333333333329E-2</v>
      </c>
      <c r="J171" s="395">
        <v>0</v>
      </c>
      <c r="K171" s="108">
        <v>1</v>
      </c>
      <c r="L171" s="108">
        <v>22</v>
      </c>
      <c r="M171" s="109">
        <v>4.5454545454545456E-2</v>
      </c>
      <c r="N171" s="600">
        <v>3.583333333333333</v>
      </c>
      <c r="O171" s="328"/>
    </row>
    <row r="172" spans="1:15" s="18" customFormat="1">
      <c r="A172" s="590" t="s">
        <v>25</v>
      </c>
      <c r="B172" s="106">
        <v>6</v>
      </c>
      <c r="C172" s="106" t="s">
        <v>1</v>
      </c>
      <c r="D172" s="594" t="s">
        <v>34</v>
      </c>
      <c r="E172" s="106" t="s">
        <v>135</v>
      </c>
      <c r="F172" s="395" t="e">
        <f>'Breakdown -Count'!F1161/'Breakdown -Count'!K1161</f>
        <v>#DIV/0!</v>
      </c>
      <c r="G172" s="395">
        <v>0.58620689655172409</v>
      </c>
      <c r="H172" s="395">
        <v>0.27586206896551724</v>
      </c>
      <c r="I172" s="395">
        <v>3.4482758620689655E-2</v>
      </c>
      <c r="J172" s="395">
        <v>0</v>
      </c>
      <c r="K172" s="108">
        <v>0.99999999999999989</v>
      </c>
      <c r="L172" s="108">
        <v>44</v>
      </c>
      <c r="M172" s="109">
        <v>2.2727272727272724E-2</v>
      </c>
      <c r="N172" s="600">
        <v>3.7586206896551726</v>
      </c>
      <c r="O172" s="328"/>
    </row>
    <row r="173" spans="1:15" s="18" customFormat="1">
      <c r="A173" s="590" t="s">
        <v>25</v>
      </c>
      <c r="B173" s="106">
        <v>7</v>
      </c>
      <c r="C173" s="106" t="s">
        <v>1</v>
      </c>
      <c r="D173" s="594" t="s">
        <v>34</v>
      </c>
      <c r="E173" s="106" t="s">
        <v>135</v>
      </c>
      <c r="F173" s="395" t="e">
        <f>'Breakdown -Count'!F1175/'Breakdown -Count'!K1175</f>
        <v>#DIV/0!</v>
      </c>
      <c r="G173" s="395">
        <v>0.54545454545454541</v>
      </c>
      <c r="H173" s="395">
        <v>0.36363636363636365</v>
      </c>
      <c r="I173" s="395">
        <v>0</v>
      </c>
      <c r="J173" s="395">
        <v>0</v>
      </c>
      <c r="K173" s="108">
        <v>1</v>
      </c>
      <c r="L173" s="108">
        <v>26</v>
      </c>
      <c r="M173" s="109">
        <v>3.8461538461538464E-2</v>
      </c>
      <c r="N173" s="600">
        <v>3.7272727272727271</v>
      </c>
      <c r="O173" s="328"/>
    </row>
    <row r="174" spans="1:15" s="18" customFormat="1">
      <c r="A174" s="590" t="s">
        <v>51</v>
      </c>
      <c r="B174" s="106">
        <v>1</v>
      </c>
      <c r="C174" s="106" t="s">
        <v>8</v>
      </c>
      <c r="D174" s="111" t="s">
        <v>87</v>
      </c>
      <c r="E174" s="106" t="s">
        <v>135</v>
      </c>
      <c r="F174" s="395" t="e">
        <f>'Breakdown -Count'!F800/'Breakdown -Count'!K800</f>
        <v>#DIV/0!</v>
      </c>
      <c r="G174" s="395">
        <v>0.41176470588235292</v>
      </c>
      <c r="H174" s="395">
        <v>0.29411764705882354</v>
      </c>
      <c r="I174" s="395">
        <v>0.17647058823529413</v>
      </c>
      <c r="J174" s="395">
        <v>0</v>
      </c>
      <c r="K174" s="11">
        <v>1</v>
      </c>
      <c r="L174" s="11">
        <v>32</v>
      </c>
      <c r="M174" s="13">
        <v>3.125E-2</v>
      </c>
      <c r="N174" s="609">
        <v>3.4705882352941178</v>
      </c>
      <c r="O174" s="328"/>
    </row>
    <row r="175" spans="1:15" s="18" customFormat="1">
      <c r="A175" s="590" t="s">
        <v>53</v>
      </c>
      <c r="B175" s="106">
        <v>3</v>
      </c>
      <c r="C175" s="106" t="s">
        <v>8</v>
      </c>
      <c r="D175" s="111" t="s">
        <v>36</v>
      </c>
      <c r="E175" s="106" t="s">
        <v>135</v>
      </c>
      <c r="F175" s="395" t="e">
        <f>'Breakdown -Count'!F842/'Breakdown -Count'!K842</f>
        <v>#DIV/0!</v>
      </c>
      <c r="G175" s="395">
        <v>1</v>
      </c>
      <c r="H175" s="395">
        <v>0</v>
      </c>
      <c r="I175" s="395">
        <v>0</v>
      </c>
      <c r="J175" s="395">
        <v>0</v>
      </c>
      <c r="K175" s="108">
        <v>1</v>
      </c>
      <c r="L175" s="108">
        <v>12</v>
      </c>
      <c r="M175" s="109">
        <v>8.3333333333333329E-2</v>
      </c>
      <c r="N175" s="600">
        <v>4</v>
      </c>
      <c r="O175" s="328"/>
    </row>
    <row r="176" spans="1:15" s="18" customFormat="1">
      <c r="A176" s="590" t="s">
        <v>53</v>
      </c>
      <c r="B176" s="106">
        <v>5</v>
      </c>
      <c r="C176" s="106" t="s">
        <v>8</v>
      </c>
      <c r="D176" s="111" t="s">
        <v>36</v>
      </c>
      <c r="E176" s="106" t="s">
        <v>135</v>
      </c>
      <c r="F176" s="395" t="e">
        <f>'Breakdown -Count'!F870/'Breakdown -Count'!K870</f>
        <v>#DIV/0!</v>
      </c>
      <c r="G176" s="395">
        <v>0.57894736842105265</v>
      </c>
      <c r="H176" s="395">
        <v>0.21052631578947367</v>
      </c>
      <c r="I176" s="395">
        <v>5.2631578947368418E-2</v>
      </c>
      <c r="J176" s="395">
        <v>0</v>
      </c>
      <c r="K176" s="108">
        <v>1</v>
      </c>
      <c r="L176" s="108">
        <v>43</v>
      </c>
      <c r="M176" s="109">
        <v>2.3255813953488372E-2</v>
      </c>
      <c r="N176" s="600">
        <v>3.8421052631578951</v>
      </c>
      <c r="O176" s="328"/>
    </row>
    <row r="177" spans="1:15" s="18" customFormat="1">
      <c r="A177" s="590" t="s">
        <v>53</v>
      </c>
      <c r="B177" s="106">
        <v>6</v>
      </c>
      <c r="C177" s="106" t="s">
        <v>8</v>
      </c>
      <c r="D177" s="111" t="s">
        <v>36</v>
      </c>
      <c r="E177" s="106" t="s">
        <v>135</v>
      </c>
      <c r="F177" s="395" t="e">
        <f>'Breakdown -Count'!F884/'Breakdown -Count'!K884</f>
        <v>#DIV/0!</v>
      </c>
      <c r="G177" s="395">
        <v>1</v>
      </c>
      <c r="H177" s="395">
        <v>0</v>
      </c>
      <c r="I177" s="395">
        <v>0</v>
      </c>
      <c r="J177" s="395">
        <v>0</v>
      </c>
      <c r="K177" s="108">
        <v>1</v>
      </c>
      <c r="L177" s="108">
        <v>10</v>
      </c>
      <c r="M177" s="109">
        <v>0.1</v>
      </c>
      <c r="N177" s="600">
        <v>4</v>
      </c>
      <c r="O177" s="328"/>
    </row>
    <row r="178" spans="1:15" s="18" customFormat="1">
      <c r="A178" s="590" t="s">
        <v>52</v>
      </c>
      <c r="B178" s="106">
        <v>1</v>
      </c>
      <c r="C178" s="106" t="s">
        <v>8</v>
      </c>
      <c r="D178" s="111" t="s">
        <v>36</v>
      </c>
      <c r="E178" s="106" t="s">
        <v>135</v>
      </c>
      <c r="F178" s="395" t="e">
        <f>'Breakdown -Count'!F912/'Breakdown -Count'!K912</f>
        <v>#DIV/0!</v>
      </c>
      <c r="G178" s="395">
        <v>0.5</v>
      </c>
      <c r="H178" s="395">
        <v>0.25</v>
      </c>
      <c r="I178" s="395">
        <v>0.25</v>
      </c>
      <c r="J178" s="395">
        <v>0</v>
      </c>
      <c r="K178" s="108">
        <v>1</v>
      </c>
      <c r="L178" s="108">
        <v>10</v>
      </c>
      <c r="M178" s="109">
        <v>0.1</v>
      </c>
      <c r="N178" s="600">
        <v>3.25</v>
      </c>
      <c r="O178" s="328"/>
    </row>
    <row r="179" spans="1:15" s="18" customFormat="1">
      <c r="A179" s="590" t="s">
        <v>52</v>
      </c>
      <c r="B179" s="106">
        <v>2</v>
      </c>
      <c r="C179" s="106" t="s">
        <v>8</v>
      </c>
      <c r="D179" s="111" t="s">
        <v>36</v>
      </c>
      <c r="E179" s="106" t="s">
        <v>135</v>
      </c>
      <c r="F179" s="395" t="e">
        <f>'Breakdown -Count'!F926/'Breakdown -Count'!K926</f>
        <v>#DIV/0!</v>
      </c>
      <c r="G179" s="395">
        <v>0.5</v>
      </c>
      <c r="H179" s="395">
        <v>0.3</v>
      </c>
      <c r="I179" s="395">
        <v>0</v>
      </c>
      <c r="J179" s="395">
        <v>0</v>
      </c>
      <c r="K179" s="108">
        <v>1</v>
      </c>
      <c r="L179" s="108">
        <v>19</v>
      </c>
      <c r="M179" s="109">
        <v>5.2631578947368418E-2</v>
      </c>
      <c r="N179" s="600">
        <v>3.9</v>
      </c>
      <c r="O179" s="328"/>
    </row>
    <row r="180" spans="1:15" s="18" customFormat="1">
      <c r="A180" s="590" t="s">
        <v>52</v>
      </c>
      <c r="B180" s="106">
        <v>6</v>
      </c>
      <c r="C180" s="106" t="s">
        <v>8</v>
      </c>
      <c r="D180" s="111" t="s">
        <v>36</v>
      </c>
      <c r="E180" s="106" t="s">
        <v>135</v>
      </c>
      <c r="F180" s="395" t="e">
        <f>'Breakdown -Count'!F982/'Breakdown -Count'!K982</f>
        <v>#DIV/0!</v>
      </c>
      <c r="G180" s="395">
        <v>0.61538461538461542</v>
      </c>
      <c r="H180" s="395">
        <v>0.23076923076923078</v>
      </c>
      <c r="I180" s="395">
        <v>7.6923076923076927E-2</v>
      </c>
      <c r="J180" s="395">
        <v>0</v>
      </c>
      <c r="K180" s="108">
        <v>1</v>
      </c>
      <c r="L180" s="108">
        <v>31</v>
      </c>
      <c r="M180" s="109">
        <v>3.2258064516129031E-2</v>
      </c>
      <c r="N180" s="600">
        <v>3.6923076923076921</v>
      </c>
      <c r="O180" s="328"/>
    </row>
    <row r="181" spans="1:15" s="18" customFormat="1">
      <c r="A181" s="590" t="s">
        <v>50</v>
      </c>
      <c r="B181" s="106">
        <v>1</v>
      </c>
      <c r="C181" s="106" t="s">
        <v>8</v>
      </c>
      <c r="D181" s="111" t="s">
        <v>36</v>
      </c>
      <c r="E181" s="106" t="s">
        <v>135</v>
      </c>
      <c r="F181" s="395" t="e">
        <f>'Breakdown -Count'!F996/'Breakdown -Count'!K996</f>
        <v>#DIV/0!</v>
      </c>
      <c r="G181" s="395">
        <v>0.5</v>
      </c>
      <c r="H181" s="395">
        <v>0.33333333333333331</v>
      </c>
      <c r="I181" s="395">
        <v>0</v>
      </c>
      <c r="J181" s="395">
        <v>0</v>
      </c>
      <c r="K181" s="108">
        <v>1</v>
      </c>
      <c r="L181" s="108">
        <v>22</v>
      </c>
      <c r="M181" s="109">
        <v>4.5454545454545456E-2</v>
      </c>
      <c r="N181" s="600">
        <v>3.833333333333333</v>
      </c>
      <c r="O181" s="328"/>
    </row>
    <row r="182" spans="1:15" s="18" customFormat="1">
      <c r="A182" s="590" t="s">
        <v>25</v>
      </c>
      <c r="B182" s="106">
        <v>1</v>
      </c>
      <c r="C182" s="106" t="s">
        <v>8</v>
      </c>
      <c r="D182" s="111" t="s">
        <v>36</v>
      </c>
      <c r="E182" s="106" t="s">
        <v>135</v>
      </c>
      <c r="F182" s="395" t="e">
        <f>'Breakdown -Count'!F1094/'Breakdown -Count'!K1094</f>
        <v>#DIV/0!</v>
      </c>
      <c r="G182" s="395">
        <v>0.4</v>
      </c>
      <c r="H182" s="395">
        <v>0.26666666666666666</v>
      </c>
      <c r="I182" s="395">
        <v>0.2</v>
      </c>
      <c r="J182" s="395">
        <v>0</v>
      </c>
      <c r="K182" s="108">
        <v>1</v>
      </c>
      <c r="L182" s="108">
        <v>33</v>
      </c>
      <c r="M182" s="109">
        <v>3.0303030303030304E-2</v>
      </c>
      <c r="N182" s="600">
        <v>3.4666666666666663</v>
      </c>
      <c r="O182" s="674"/>
    </row>
    <row r="183" spans="1:15" s="18" customFormat="1">
      <c r="A183" s="590" t="s">
        <v>25</v>
      </c>
      <c r="B183" s="106">
        <v>2</v>
      </c>
      <c r="C183" s="106" t="s">
        <v>8</v>
      </c>
      <c r="D183" s="111" t="s">
        <v>36</v>
      </c>
      <c r="E183" s="106" t="s">
        <v>135</v>
      </c>
      <c r="F183" s="395" t="e">
        <f>'Breakdown -Count'!F1108/'Breakdown -Count'!K1108</f>
        <v>#DIV/0!</v>
      </c>
      <c r="G183" s="395">
        <v>0.5</v>
      </c>
      <c r="H183" s="395">
        <v>0.1</v>
      </c>
      <c r="I183" s="395">
        <v>0.1</v>
      </c>
      <c r="J183" s="395">
        <v>0</v>
      </c>
      <c r="K183" s="108">
        <v>1</v>
      </c>
      <c r="L183" s="108">
        <v>16</v>
      </c>
      <c r="M183" s="109">
        <v>6.25E-2</v>
      </c>
      <c r="N183" s="600">
        <v>4</v>
      </c>
      <c r="O183" s="328"/>
    </row>
    <row r="184" spans="1:15" s="18" customFormat="1">
      <c r="A184" s="590" t="s">
        <v>25</v>
      </c>
      <c r="B184" s="106">
        <v>6</v>
      </c>
      <c r="C184" s="106" t="s">
        <v>8</v>
      </c>
      <c r="D184" s="111" t="s">
        <v>36</v>
      </c>
      <c r="E184" s="106" t="s">
        <v>135</v>
      </c>
      <c r="F184" s="395" t="e">
        <f>'Breakdown -Count'!F1164/'Breakdown -Count'!K1164</f>
        <v>#DIV/0!</v>
      </c>
      <c r="G184" s="395">
        <v>0.62962962962962965</v>
      </c>
      <c r="H184" s="395">
        <v>0.22222222222222221</v>
      </c>
      <c r="I184" s="395">
        <v>3.7037037037037035E-2</v>
      </c>
      <c r="J184" s="395">
        <v>0</v>
      </c>
      <c r="K184" s="108">
        <v>1</v>
      </c>
      <c r="L184" s="108">
        <v>44</v>
      </c>
      <c r="M184" s="109">
        <v>2.2727272727272728E-2</v>
      </c>
      <c r="N184" s="600">
        <v>3.8148148148148149</v>
      </c>
      <c r="O184" s="328"/>
    </row>
    <row r="185" spans="1:15" s="18" customFormat="1">
      <c r="A185" s="590" t="s">
        <v>51</v>
      </c>
      <c r="B185" s="106">
        <v>1</v>
      </c>
      <c r="C185" s="106" t="s">
        <v>11</v>
      </c>
      <c r="D185" s="110" t="s">
        <v>39</v>
      </c>
      <c r="E185" s="106" t="s">
        <v>135</v>
      </c>
      <c r="F185" s="395" t="e">
        <f>'Breakdown -Count'!F803/'Breakdown -Count'!K803</f>
        <v>#DIV/0!</v>
      </c>
      <c r="G185" s="395">
        <v>0.5</v>
      </c>
      <c r="H185" s="395">
        <v>0.27777777777777779</v>
      </c>
      <c r="I185" s="395">
        <v>0</v>
      </c>
      <c r="J185" s="395">
        <v>0</v>
      </c>
      <c r="K185" s="11">
        <v>1</v>
      </c>
      <c r="L185" s="11">
        <v>32</v>
      </c>
      <c r="M185" s="13">
        <v>3.125E-2</v>
      </c>
      <c r="N185" s="609">
        <v>3.9444444444444446</v>
      </c>
      <c r="O185" s="328"/>
    </row>
    <row r="186" spans="1:15" s="18" customFormat="1">
      <c r="A186" s="590" t="s">
        <v>53</v>
      </c>
      <c r="B186" s="106">
        <v>3</v>
      </c>
      <c r="C186" s="106" t="s">
        <v>11</v>
      </c>
      <c r="D186" s="110" t="s">
        <v>39</v>
      </c>
      <c r="E186" s="106" t="s">
        <v>135</v>
      </c>
      <c r="F186" s="395" t="e">
        <f>'Breakdown -Count'!F845/'Breakdown -Count'!K845</f>
        <v>#DIV/0!</v>
      </c>
      <c r="G186" s="395">
        <v>1</v>
      </c>
      <c r="H186" s="395">
        <v>0</v>
      </c>
      <c r="I186" s="395">
        <v>0</v>
      </c>
      <c r="J186" s="395">
        <v>0</v>
      </c>
      <c r="K186" s="108">
        <v>1</v>
      </c>
      <c r="L186" s="108">
        <v>12</v>
      </c>
      <c r="M186" s="109">
        <v>8.3333333333333329E-2</v>
      </c>
      <c r="N186" s="600">
        <v>4</v>
      </c>
      <c r="O186" s="328"/>
    </row>
    <row r="187" spans="1:15" s="18" customFormat="1">
      <c r="A187" s="590" t="s">
        <v>53</v>
      </c>
      <c r="B187" s="106">
        <v>5</v>
      </c>
      <c r="C187" s="106" t="s">
        <v>11</v>
      </c>
      <c r="D187" s="110" t="s">
        <v>39</v>
      </c>
      <c r="E187" s="106" t="s">
        <v>135</v>
      </c>
      <c r="F187" s="395" t="e">
        <f>'Breakdown -Count'!F873/'Breakdown -Count'!K873</f>
        <v>#DIV/0!</v>
      </c>
      <c r="G187" s="395">
        <v>0.66666666666666663</v>
      </c>
      <c r="H187" s="395">
        <v>0.23809523809523808</v>
      </c>
      <c r="I187" s="395">
        <v>0</v>
      </c>
      <c r="J187" s="395">
        <v>0</v>
      </c>
      <c r="K187" s="108">
        <v>1</v>
      </c>
      <c r="L187" s="108">
        <v>43</v>
      </c>
      <c r="M187" s="109">
        <v>2.3255813953488372E-2</v>
      </c>
      <c r="N187" s="600">
        <v>3.8571428571428568</v>
      </c>
      <c r="O187" s="328"/>
    </row>
    <row r="188" spans="1:15" s="18" customFormat="1">
      <c r="A188" s="590" t="s">
        <v>52</v>
      </c>
      <c r="B188" s="106">
        <v>1</v>
      </c>
      <c r="C188" s="106" t="s">
        <v>11</v>
      </c>
      <c r="D188" s="110" t="s">
        <v>39</v>
      </c>
      <c r="E188" s="106" t="s">
        <v>135</v>
      </c>
      <c r="F188" s="395" t="e">
        <f>'Breakdown -Count'!F915/'Breakdown -Count'!K915</f>
        <v>#DIV/0!</v>
      </c>
      <c r="G188" s="395">
        <v>0.6</v>
      </c>
      <c r="H188" s="395">
        <v>0.2</v>
      </c>
      <c r="I188" s="395">
        <v>0</v>
      </c>
      <c r="J188" s="395">
        <v>0</v>
      </c>
      <c r="K188" s="108">
        <v>1</v>
      </c>
      <c r="L188" s="108">
        <v>10</v>
      </c>
      <c r="M188" s="109">
        <v>0.1</v>
      </c>
      <c r="N188" s="600">
        <v>4</v>
      </c>
      <c r="O188" s="328"/>
    </row>
    <row r="189" spans="1:15" s="18" customFormat="1">
      <c r="A189" s="590" t="s">
        <v>52</v>
      </c>
      <c r="B189" s="106">
        <v>2</v>
      </c>
      <c r="C189" s="106" t="s">
        <v>11</v>
      </c>
      <c r="D189" s="110" t="s">
        <v>39</v>
      </c>
      <c r="E189" s="106" t="s">
        <v>135</v>
      </c>
      <c r="F189" s="395" t="e">
        <f>'Breakdown -Count'!F929/'Breakdown -Count'!K929</f>
        <v>#DIV/0!</v>
      </c>
      <c r="G189" s="395">
        <v>0.41666666666666669</v>
      </c>
      <c r="H189" s="395">
        <v>0.33333333333333331</v>
      </c>
      <c r="I189" s="395">
        <v>0</v>
      </c>
      <c r="J189" s="395">
        <v>0</v>
      </c>
      <c r="K189" s="108">
        <v>1</v>
      </c>
      <c r="L189" s="108">
        <v>19</v>
      </c>
      <c r="M189" s="109">
        <v>5.2631578947368418E-2</v>
      </c>
      <c r="N189" s="600">
        <v>3.916666666666667</v>
      </c>
      <c r="O189" s="328"/>
    </row>
    <row r="190" spans="1:15" s="18" customFormat="1">
      <c r="A190" s="590" t="s">
        <v>52</v>
      </c>
      <c r="B190" s="106">
        <v>4</v>
      </c>
      <c r="C190" s="106" t="s">
        <v>11</v>
      </c>
      <c r="D190" s="110" t="s">
        <v>39</v>
      </c>
      <c r="E190" s="106" t="s">
        <v>135</v>
      </c>
      <c r="F190" s="395" t="e">
        <f>'Breakdown -Count'!F957/'Breakdown -Count'!K957</f>
        <v>#DIV/0!</v>
      </c>
      <c r="G190" s="395">
        <v>0.55555555555555558</v>
      </c>
      <c r="H190" s="395">
        <v>0.22222222222222221</v>
      </c>
      <c r="I190" s="395">
        <v>0</v>
      </c>
      <c r="J190" s="395">
        <v>0</v>
      </c>
      <c r="K190" s="108">
        <v>1</v>
      </c>
      <c r="L190" s="108">
        <v>20</v>
      </c>
      <c r="M190" s="109">
        <v>0.05</v>
      </c>
      <c r="N190" s="600">
        <v>4</v>
      </c>
      <c r="O190" s="328"/>
    </row>
    <row r="191" spans="1:15" s="18" customFormat="1">
      <c r="A191" s="590" t="s">
        <v>52</v>
      </c>
      <c r="B191" s="106">
        <v>6</v>
      </c>
      <c r="C191" s="106" t="s">
        <v>11</v>
      </c>
      <c r="D191" s="110" t="s">
        <v>39</v>
      </c>
      <c r="E191" s="106" t="s">
        <v>135</v>
      </c>
      <c r="F191" s="395" t="e">
        <f>'Breakdown -Count'!F985/'Breakdown -Count'!K985</f>
        <v>#DIV/0!</v>
      </c>
      <c r="G191" s="395">
        <v>0.61538461538461542</v>
      </c>
      <c r="H191" s="395">
        <v>0.15384615384615385</v>
      </c>
      <c r="I191" s="395">
        <v>0</v>
      </c>
      <c r="J191" s="395">
        <v>7.6923076923076927E-2</v>
      </c>
      <c r="K191" s="108">
        <v>1</v>
      </c>
      <c r="L191" s="108">
        <v>31</v>
      </c>
      <c r="M191" s="109">
        <v>3.2258064516129031E-2</v>
      </c>
      <c r="N191" s="600">
        <v>3.7692307692307696</v>
      </c>
      <c r="O191" s="328"/>
    </row>
    <row r="192" spans="1:15" s="18" customFormat="1">
      <c r="A192" s="590" t="s">
        <v>50</v>
      </c>
      <c r="B192" s="106">
        <v>1</v>
      </c>
      <c r="C192" s="106" t="s">
        <v>11</v>
      </c>
      <c r="D192" s="110" t="s">
        <v>39</v>
      </c>
      <c r="E192" s="106" t="s">
        <v>135</v>
      </c>
      <c r="F192" s="395" t="e">
        <f>'Breakdown -Count'!F999/'Breakdown -Count'!K999</f>
        <v>#DIV/0!</v>
      </c>
      <c r="G192" s="395">
        <v>0.66666666666666663</v>
      </c>
      <c r="H192" s="395">
        <v>8.3333333333333329E-2</v>
      </c>
      <c r="I192" s="395">
        <v>0</v>
      </c>
      <c r="J192" s="395">
        <v>0</v>
      </c>
      <c r="K192" s="108">
        <v>1</v>
      </c>
      <c r="L192" s="108">
        <v>22</v>
      </c>
      <c r="M192" s="109">
        <v>4.5454545454545456E-2</v>
      </c>
      <c r="N192" s="600">
        <v>4.1666666666666661</v>
      </c>
      <c r="O192" s="328"/>
    </row>
    <row r="193" spans="1:15" s="18" customFormat="1">
      <c r="A193" s="590" t="s">
        <v>50</v>
      </c>
      <c r="B193" s="106">
        <v>2</v>
      </c>
      <c r="C193" s="106" t="s">
        <v>11</v>
      </c>
      <c r="D193" s="110" t="s">
        <v>39</v>
      </c>
      <c r="E193" s="106" t="s">
        <v>135</v>
      </c>
      <c r="F193" s="395" t="e">
        <f>'Breakdown -Count'!F1013/'Breakdown -Count'!K1013</f>
        <v>#DIV/0!</v>
      </c>
      <c r="G193" s="395">
        <v>0.5</v>
      </c>
      <c r="H193" s="395">
        <v>0.16666666666666666</v>
      </c>
      <c r="I193" s="395">
        <v>0.16666666666666666</v>
      </c>
      <c r="J193" s="395">
        <v>0</v>
      </c>
      <c r="K193" s="108">
        <v>0.99999999999999989</v>
      </c>
      <c r="L193" s="108">
        <v>10</v>
      </c>
      <c r="M193" s="109">
        <v>9.9999999999999992E-2</v>
      </c>
      <c r="N193" s="600">
        <v>3.666666666666667</v>
      </c>
      <c r="O193" s="328"/>
    </row>
    <row r="194" spans="1:15" s="18" customFormat="1">
      <c r="A194" s="590" t="s">
        <v>50</v>
      </c>
      <c r="B194" s="106">
        <v>3</v>
      </c>
      <c r="C194" s="106" t="s">
        <v>11</v>
      </c>
      <c r="D194" s="110" t="s">
        <v>39</v>
      </c>
      <c r="E194" s="106" t="s">
        <v>135</v>
      </c>
      <c r="F194" s="395" t="e">
        <f>'Breakdown -Count'!F1027/'Breakdown -Count'!K1027</f>
        <v>#DIV/0!</v>
      </c>
      <c r="G194" s="395">
        <v>0.66666666666666663</v>
      </c>
      <c r="H194" s="395">
        <v>0.1111111111111111</v>
      </c>
      <c r="I194" s="395">
        <v>0</v>
      </c>
      <c r="J194" s="395">
        <v>0</v>
      </c>
      <c r="K194" s="108">
        <v>1</v>
      </c>
      <c r="L194" s="108">
        <v>18</v>
      </c>
      <c r="M194" s="109">
        <v>5.5555555555555552E-2</v>
      </c>
      <c r="N194" s="600">
        <v>4.1111111111111107</v>
      </c>
      <c r="O194" s="328"/>
    </row>
    <row r="195" spans="1:15" s="18" customFormat="1">
      <c r="A195" s="590" t="s">
        <v>50</v>
      </c>
      <c r="B195" s="106">
        <v>6</v>
      </c>
      <c r="C195" s="106" t="s">
        <v>11</v>
      </c>
      <c r="D195" s="110" t="s">
        <v>39</v>
      </c>
      <c r="E195" s="106" t="s">
        <v>135</v>
      </c>
      <c r="F195" s="395" t="e">
        <f>'Breakdown -Count'!F1069/'Breakdown -Count'!K1069</f>
        <v>#DIV/0!</v>
      </c>
      <c r="G195" s="395">
        <v>0.5</v>
      </c>
      <c r="H195" s="395">
        <v>0</v>
      </c>
      <c r="I195" s="395">
        <v>0.25</v>
      </c>
      <c r="J195" s="395">
        <v>0</v>
      </c>
      <c r="K195" s="108">
        <v>1</v>
      </c>
      <c r="L195" s="108">
        <v>8</v>
      </c>
      <c r="M195" s="109">
        <v>0.125</v>
      </c>
      <c r="N195" s="600">
        <v>3.75</v>
      </c>
      <c r="O195" s="328"/>
    </row>
    <row r="196" spans="1:15" s="18" customFormat="1">
      <c r="A196" s="590" t="s">
        <v>50</v>
      </c>
      <c r="B196" s="106">
        <v>7</v>
      </c>
      <c r="C196" s="106" t="s">
        <v>11</v>
      </c>
      <c r="D196" s="110" t="s">
        <v>39</v>
      </c>
      <c r="E196" s="106" t="s">
        <v>135</v>
      </c>
      <c r="F196" s="395" t="e">
        <f>'Breakdown -Count'!F1083/'Breakdown -Count'!K1083</f>
        <v>#DIV/0!</v>
      </c>
      <c r="G196" s="395">
        <v>0.5</v>
      </c>
      <c r="H196" s="395">
        <v>0</v>
      </c>
      <c r="I196" s="395">
        <v>0</v>
      </c>
      <c r="J196" s="395">
        <v>0</v>
      </c>
      <c r="K196" s="108">
        <v>1</v>
      </c>
      <c r="L196" s="108">
        <v>8</v>
      </c>
      <c r="M196" s="109">
        <v>0.125</v>
      </c>
      <c r="N196" s="600">
        <v>4.5</v>
      </c>
      <c r="O196" s="328"/>
    </row>
    <row r="197" spans="1:15" s="18" customFormat="1">
      <c r="A197" s="590" t="s">
        <v>25</v>
      </c>
      <c r="B197" s="106">
        <v>2</v>
      </c>
      <c r="C197" s="106" t="s">
        <v>11</v>
      </c>
      <c r="D197" s="110" t="s">
        <v>39</v>
      </c>
      <c r="E197" s="106" t="s">
        <v>135</v>
      </c>
      <c r="F197" s="395" t="e">
        <f>'Breakdown -Count'!F1111/'Breakdown -Count'!K1111</f>
        <v>#DIV/0!</v>
      </c>
      <c r="G197" s="395">
        <v>0.4</v>
      </c>
      <c r="H197" s="395">
        <v>0.1</v>
      </c>
      <c r="I197" s="395">
        <v>0.1</v>
      </c>
      <c r="J197" s="395">
        <v>0</v>
      </c>
      <c r="K197" s="108">
        <v>1</v>
      </c>
      <c r="L197" s="108">
        <v>16</v>
      </c>
      <c r="M197" s="109">
        <v>6.25E-2</v>
      </c>
      <c r="N197" s="600">
        <v>4.1000000000000005</v>
      </c>
      <c r="O197" s="328"/>
    </row>
    <row r="198" spans="1:15" s="18" customFormat="1">
      <c r="A198" s="590" t="s">
        <v>25</v>
      </c>
      <c r="B198" s="106">
        <v>4</v>
      </c>
      <c r="C198" s="106" t="s">
        <v>11</v>
      </c>
      <c r="D198" s="110" t="s">
        <v>39</v>
      </c>
      <c r="E198" s="106" t="s">
        <v>135</v>
      </c>
      <c r="F198" s="395" t="e">
        <f>'Breakdown -Count'!F1139/'Breakdown -Count'!K1139</f>
        <v>#DIV/0!</v>
      </c>
      <c r="G198" s="395">
        <v>0.44444444444444442</v>
      </c>
      <c r="H198" s="395">
        <v>0.33333333333333331</v>
      </c>
      <c r="I198" s="395">
        <v>0.1111111111111111</v>
      </c>
      <c r="J198" s="395">
        <v>0</v>
      </c>
      <c r="K198" s="108">
        <v>1</v>
      </c>
      <c r="L198" s="108">
        <v>18</v>
      </c>
      <c r="M198" s="109">
        <v>5.5555555555555552E-2</v>
      </c>
      <c r="N198" s="600">
        <v>3.5555555555555554</v>
      </c>
      <c r="O198" s="328"/>
    </row>
    <row r="199" spans="1:15" s="18" customFormat="1">
      <c r="A199" s="590" t="s">
        <v>25</v>
      </c>
      <c r="B199" s="106">
        <v>6</v>
      </c>
      <c r="C199" s="106" t="s">
        <v>11</v>
      </c>
      <c r="D199" s="110" t="s">
        <v>39</v>
      </c>
      <c r="E199" s="106" t="s">
        <v>135</v>
      </c>
      <c r="F199" s="395" t="e">
        <f>'Breakdown -Count'!F1167/'Breakdown -Count'!K1167</f>
        <v>#DIV/0!</v>
      </c>
      <c r="G199" s="395">
        <v>0.6</v>
      </c>
      <c r="H199" s="395">
        <v>0.23333333333333334</v>
      </c>
      <c r="I199" s="395">
        <v>0</v>
      </c>
      <c r="J199" s="395">
        <v>0</v>
      </c>
      <c r="K199" s="108">
        <v>1</v>
      </c>
      <c r="L199" s="108">
        <v>44</v>
      </c>
      <c r="M199" s="109">
        <v>2.2727272727272728E-2</v>
      </c>
      <c r="N199" s="600">
        <v>3.9333333333333336</v>
      </c>
      <c r="O199" s="328"/>
    </row>
    <row r="200" spans="1:15" s="18" customFormat="1" ht="15.75" thickBot="1">
      <c r="A200" s="592" t="s">
        <v>25</v>
      </c>
      <c r="B200" s="396">
        <v>7</v>
      </c>
      <c r="C200" s="396" t="s">
        <v>11</v>
      </c>
      <c r="D200" s="336" t="s">
        <v>39</v>
      </c>
      <c r="E200" s="396" t="s">
        <v>135</v>
      </c>
      <c r="F200" s="397" t="e">
        <f>'Breakdown -Count'!F1181/'Breakdown -Count'!K1181</f>
        <v>#DIV/0!</v>
      </c>
      <c r="G200" s="397">
        <v>0.54545454545454541</v>
      </c>
      <c r="H200" s="397">
        <v>0.27272727272727271</v>
      </c>
      <c r="I200" s="397">
        <v>0</v>
      </c>
      <c r="J200" s="397">
        <v>0</v>
      </c>
      <c r="K200" s="398">
        <v>1</v>
      </c>
      <c r="L200" s="398">
        <v>26</v>
      </c>
      <c r="M200" s="399">
        <v>3.8461538461538464E-2</v>
      </c>
      <c r="N200" s="601">
        <v>3.9090909090909092</v>
      </c>
      <c r="O200" s="328"/>
    </row>
    <row r="201" spans="1:15" s="18" customFormat="1">
      <c r="A201" s="591" t="s">
        <v>51</v>
      </c>
      <c r="B201" s="100">
        <v>1</v>
      </c>
      <c r="C201" s="100" t="s">
        <v>16</v>
      </c>
      <c r="D201" s="593" t="s">
        <v>43</v>
      </c>
      <c r="E201" s="100" t="s">
        <v>136</v>
      </c>
      <c r="F201" s="428" t="e">
        <f>'Breakdown -Count'!F807/'Breakdown -Count'!K807</f>
        <v>#DIV/0!</v>
      </c>
      <c r="G201" s="428">
        <v>0.8571428571428571</v>
      </c>
      <c r="H201" s="428">
        <v>0.14285714285714285</v>
      </c>
      <c r="I201" s="428">
        <v>0</v>
      </c>
      <c r="J201" s="428">
        <v>0</v>
      </c>
      <c r="K201" s="8">
        <v>1</v>
      </c>
      <c r="L201" s="8">
        <v>32</v>
      </c>
      <c r="M201" s="10">
        <v>3.125E-2</v>
      </c>
      <c r="N201" s="254">
        <v>3.8571428571428568</v>
      </c>
      <c r="O201" s="328"/>
    </row>
    <row r="202" spans="1:15" s="18" customFormat="1">
      <c r="A202" s="590" t="s">
        <v>53</v>
      </c>
      <c r="B202" s="106">
        <v>4</v>
      </c>
      <c r="C202" s="106" t="s">
        <v>16</v>
      </c>
      <c r="D202" s="111" t="s">
        <v>43</v>
      </c>
      <c r="E202" s="106" t="s">
        <v>136</v>
      </c>
      <c r="F202" s="395" t="e">
        <f>'Breakdown -Count'!F863/'Breakdown -Count'!K863</f>
        <v>#DIV/0!</v>
      </c>
      <c r="G202" s="395">
        <v>1</v>
      </c>
      <c r="H202" s="395">
        <v>0</v>
      </c>
      <c r="I202" s="395">
        <v>0</v>
      </c>
      <c r="J202" s="395">
        <v>0</v>
      </c>
      <c r="K202" s="108">
        <v>1</v>
      </c>
      <c r="L202" s="108">
        <v>9</v>
      </c>
      <c r="M202" s="109">
        <v>0.1111111111111111</v>
      </c>
      <c r="N202" s="600">
        <v>4</v>
      </c>
      <c r="O202" s="674"/>
    </row>
    <row r="203" spans="1:15" s="18" customFormat="1">
      <c r="A203" s="590" t="s">
        <v>53</v>
      </c>
      <c r="B203" s="106">
        <v>5</v>
      </c>
      <c r="C203" s="106" t="s">
        <v>16</v>
      </c>
      <c r="D203" s="111" t="s">
        <v>43</v>
      </c>
      <c r="E203" s="106" t="s">
        <v>136</v>
      </c>
      <c r="F203" s="395" t="e">
        <f>'Breakdown -Count'!F877/'Breakdown -Count'!K877</f>
        <v>#DIV/0!</v>
      </c>
      <c r="G203" s="395">
        <v>0.5714285714285714</v>
      </c>
      <c r="H203" s="395">
        <v>0.21428571428571427</v>
      </c>
      <c r="I203" s="395">
        <v>0.14285714285714285</v>
      </c>
      <c r="J203" s="395">
        <v>0</v>
      </c>
      <c r="K203" s="108">
        <v>1</v>
      </c>
      <c r="L203" s="108">
        <v>43</v>
      </c>
      <c r="M203" s="109">
        <v>2.3255813953488372E-2</v>
      </c>
      <c r="N203" s="600">
        <v>3.5714285714285712</v>
      </c>
      <c r="O203" s="328"/>
    </row>
    <row r="204" spans="1:15" s="18" customFormat="1">
      <c r="A204" s="590" t="s">
        <v>53</v>
      </c>
      <c r="B204" s="106">
        <v>6</v>
      </c>
      <c r="C204" s="106" t="s">
        <v>16</v>
      </c>
      <c r="D204" s="111" t="s">
        <v>43</v>
      </c>
      <c r="E204" s="106" t="s">
        <v>136</v>
      </c>
      <c r="F204" s="395" t="e">
        <f>'Breakdown -Count'!F891/'Breakdown -Count'!K891</f>
        <v>#DIV/0!</v>
      </c>
      <c r="G204" s="395">
        <v>1</v>
      </c>
      <c r="H204" s="395">
        <v>0</v>
      </c>
      <c r="I204" s="395">
        <v>0</v>
      </c>
      <c r="J204" s="395">
        <v>0</v>
      </c>
      <c r="K204" s="108">
        <v>1</v>
      </c>
      <c r="L204" s="108">
        <v>10</v>
      </c>
      <c r="M204" s="109">
        <v>0.1</v>
      </c>
      <c r="N204" s="600">
        <v>4</v>
      </c>
      <c r="O204" s="328"/>
    </row>
    <row r="205" spans="1:15" s="18" customFormat="1">
      <c r="A205" s="590" t="s">
        <v>52</v>
      </c>
      <c r="B205" s="106">
        <v>6</v>
      </c>
      <c r="C205" s="106" t="s">
        <v>16</v>
      </c>
      <c r="D205" s="111" t="s">
        <v>43</v>
      </c>
      <c r="E205" s="106" t="s">
        <v>136</v>
      </c>
      <c r="F205" s="395" t="e">
        <f>'Breakdown -Count'!F989/'Breakdown -Count'!K989</f>
        <v>#DIV/0!</v>
      </c>
      <c r="G205" s="395">
        <v>0.7142857142857143</v>
      </c>
      <c r="H205" s="395">
        <v>0</v>
      </c>
      <c r="I205" s="395">
        <v>0</v>
      </c>
      <c r="J205" s="395">
        <v>0</v>
      </c>
      <c r="K205" s="108">
        <v>1</v>
      </c>
      <c r="L205" s="108">
        <v>31</v>
      </c>
      <c r="M205" s="109">
        <v>3.2258064516129031E-2</v>
      </c>
      <c r="N205" s="600">
        <v>4.2857142857142856</v>
      </c>
      <c r="O205" s="328"/>
    </row>
    <row r="206" spans="1:15" s="18" customFormat="1">
      <c r="A206" s="590" t="s">
        <v>50</v>
      </c>
      <c r="B206" s="106">
        <v>1</v>
      </c>
      <c r="C206" s="106" t="s">
        <v>16</v>
      </c>
      <c r="D206" s="111" t="s">
        <v>43</v>
      </c>
      <c r="E206" s="106" t="s">
        <v>136</v>
      </c>
      <c r="F206" s="395" t="e">
        <f>'Breakdown -Count'!F1003/'Breakdown -Count'!K1003</f>
        <v>#DIV/0!</v>
      </c>
      <c r="G206" s="395">
        <v>0.58333333333333337</v>
      </c>
      <c r="H206" s="395">
        <v>8.3333333333333329E-2</v>
      </c>
      <c r="I206" s="395">
        <v>0</v>
      </c>
      <c r="J206" s="395">
        <v>0</v>
      </c>
      <c r="K206" s="108">
        <v>1</v>
      </c>
      <c r="L206" s="108">
        <v>22</v>
      </c>
      <c r="M206" s="109">
        <v>4.5454545454545456E-2</v>
      </c>
      <c r="N206" s="600">
        <v>4.25</v>
      </c>
      <c r="O206" s="328"/>
    </row>
    <row r="207" spans="1:15" s="18" customFormat="1">
      <c r="A207" s="590" t="s">
        <v>50</v>
      </c>
      <c r="B207" s="106">
        <v>3</v>
      </c>
      <c r="C207" s="106" t="s">
        <v>16</v>
      </c>
      <c r="D207" s="111" t="s">
        <v>43</v>
      </c>
      <c r="E207" s="106" t="s">
        <v>136</v>
      </c>
      <c r="F207" s="395" t="e">
        <f>'Breakdown -Count'!F1031/'Breakdown -Count'!K1031</f>
        <v>#DIV/0!</v>
      </c>
      <c r="G207" s="395">
        <v>0.5</v>
      </c>
      <c r="H207" s="395">
        <v>0.25</v>
      </c>
      <c r="I207" s="395">
        <v>0</v>
      </c>
      <c r="J207" s="395">
        <v>0</v>
      </c>
      <c r="K207" s="108">
        <v>1</v>
      </c>
      <c r="L207" s="108">
        <v>18</v>
      </c>
      <c r="M207" s="109">
        <v>5.5555555555555552E-2</v>
      </c>
      <c r="N207" s="600">
        <v>4</v>
      </c>
      <c r="O207" s="328"/>
    </row>
    <row r="208" spans="1:15" s="18" customFormat="1">
      <c r="A208" s="590" t="s">
        <v>50</v>
      </c>
      <c r="B208" s="106">
        <v>6</v>
      </c>
      <c r="C208" s="106" t="s">
        <v>16</v>
      </c>
      <c r="D208" s="111" t="s">
        <v>43</v>
      </c>
      <c r="E208" s="106" t="s">
        <v>136</v>
      </c>
      <c r="F208" s="395" t="e">
        <f>'Breakdown -Count'!F1073/'Breakdown -Count'!K1073</f>
        <v>#DIV/0!</v>
      </c>
      <c r="G208" s="395">
        <v>1</v>
      </c>
      <c r="H208" s="395">
        <v>0</v>
      </c>
      <c r="I208" s="395">
        <v>0</v>
      </c>
      <c r="J208" s="395">
        <v>0</v>
      </c>
      <c r="K208" s="108">
        <v>1</v>
      </c>
      <c r="L208" s="108">
        <v>8</v>
      </c>
      <c r="M208" s="109">
        <v>0.125</v>
      </c>
      <c r="N208" s="600">
        <v>4</v>
      </c>
      <c r="O208" s="328"/>
    </row>
    <row r="209" spans="1:15" s="18" customFormat="1">
      <c r="A209" s="590" t="s">
        <v>50</v>
      </c>
      <c r="B209" s="106">
        <v>7</v>
      </c>
      <c r="C209" s="106" t="s">
        <v>16</v>
      </c>
      <c r="D209" s="111" t="s">
        <v>43</v>
      </c>
      <c r="E209" s="106" t="s">
        <v>136</v>
      </c>
      <c r="F209" s="395" t="e">
        <f>'Breakdown -Count'!F1087/'Breakdown -Count'!K1087</f>
        <v>#DIV/0!</v>
      </c>
      <c r="G209" s="395">
        <v>1</v>
      </c>
      <c r="H209" s="395">
        <v>0</v>
      </c>
      <c r="I209" s="395">
        <v>0</v>
      </c>
      <c r="J209" s="395">
        <v>0</v>
      </c>
      <c r="K209" s="108">
        <v>1</v>
      </c>
      <c r="L209" s="108">
        <v>8</v>
      </c>
      <c r="M209" s="109">
        <v>0.125</v>
      </c>
      <c r="N209" s="600">
        <v>4</v>
      </c>
      <c r="O209" s="328"/>
    </row>
    <row r="210" spans="1:15" s="18" customFormat="1">
      <c r="A210" s="590" t="s">
        <v>25</v>
      </c>
      <c r="B210" s="106">
        <v>2</v>
      </c>
      <c r="C210" s="106" t="s">
        <v>16</v>
      </c>
      <c r="D210" s="111" t="s">
        <v>43</v>
      </c>
      <c r="E210" s="106" t="s">
        <v>136</v>
      </c>
      <c r="F210" s="395" t="e">
        <f>'Breakdown -Count'!F1115/'Breakdown -Count'!K1115</f>
        <v>#DIV/0!</v>
      </c>
      <c r="G210" s="395">
        <v>0.5</v>
      </c>
      <c r="H210" s="395">
        <v>0.16666666666666666</v>
      </c>
      <c r="I210" s="395">
        <v>0</v>
      </c>
      <c r="J210" s="395">
        <v>0.16666666666666666</v>
      </c>
      <c r="K210" s="108">
        <v>0.99999999999999989</v>
      </c>
      <c r="L210" s="108">
        <v>16</v>
      </c>
      <c r="M210" s="109">
        <v>6.2499999999999993E-2</v>
      </c>
      <c r="N210" s="600">
        <v>3.5</v>
      </c>
      <c r="O210" s="328"/>
    </row>
    <row r="211" spans="1:15" s="18" customFormat="1">
      <c r="A211" s="590" t="s">
        <v>25</v>
      </c>
      <c r="B211" s="106">
        <v>6</v>
      </c>
      <c r="C211" s="106" t="s">
        <v>16</v>
      </c>
      <c r="D211" s="111" t="s">
        <v>43</v>
      </c>
      <c r="E211" s="106" t="s">
        <v>136</v>
      </c>
      <c r="F211" s="395" t="e">
        <f>'Breakdown -Count'!F1171/'Breakdown -Count'!K1171</f>
        <v>#DIV/0!</v>
      </c>
      <c r="G211" s="395">
        <v>0.8125</v>
      </c>
      <c r="H211" s="395">
        <v>0</v>
      </c>
      <c r="I211" s="395">
        <v>0.1875</v>
      </c>
      <c r="J211" s="395">
        <v>0</v>
      </c>
      <c r="K211" s="108">
        <v>1</v>
      </c>
      <c r="L211" s="108">
        <v>44</v>
      </c>
      <c r="M211" s="109">
        <v>2.2727272727272728E-2</v>
      </c>
      <c r="N211" s="600">
        <v>3.625</v>
      </c>
      <c r="O211" s="328"/>
    </row>
    <row r="212" spans="1:15" s="18" customFormat="1">
      <c r="A212" s="590" t="s">
        <v>51</v>
      </c>
      <c r="B212" s="106">
        <v>1</v>
      </c>
      <c r="C212" s="106" t="s">
        <v>6</v>
      </c>
      <c r="D212" s="594" t="s">
        <v>33</v>
      </c>
      <c r="E212" s="106" t="s">
        <v>136</v>
      </c>
      <c r="F212" s="395" t="e">
        <f>'Breakdown -Count'!F798/'Breakdown -Count'!K798</f>
        <v>#DIV/0!</v>
      </c>
      <c r="G212" s="395">
        <v>0.66666666666666663</v>
      </c>
      <c r="H212" s="395">
        <v>0.22222222222222221</v>
      </c>
      <c r="I212" s="395">
        <v>0</v>
      </c>
      <c r="J212" s="395">
        <v>0</v>
      </c>
      <c r="K212" s="11">
        <v>0.99999999999999989</v>
      </c>
      <c r="L212" s="11">
        <v>32</v>
      </c>
      <c r="M212" s="13">
        <v>3.1249999999999997E-2</v>
      </c>
      <c r="N212" s="609">
        <v>3.8888888888888893</v>
      </c>
      <c r="O212" s="328"/>
    </row>
    <row r="213" spans="1:15" s="18" customFormat="1">
      <c r="A213" s="590" t="s">
        <v>53</v>
      </c>
      <c r="B213" s="106">
        <v>1</v>
      </c>
      <c r="C213" s="106" t="s">
        <v>6</v>
      </c>
      <c r="D213" s="594" t="s">
        <v>33</v>
      </c>
      <c r="E213" s="106" t="s">
        <v>136</v>
      </c>
      <c r="F213" s="395" t="e">
        <f>'Breakdown -Count'!F812/'Breakdown -Count'!K812</f>
        <v>#DIV/0!</v>
      </c>
      <c r="G213" s="395">
        <v>0.5</v>
      </c>
      <c r="H213" s="395">
        <v>0.25</v>
      </c>
      <c r="I213" s="395">
        <v>0.125</v>
      </c>
      <c r="J213" s="395">
        <v>0</v>
      </c>
      <c r="K213" s="108">
        <v>1</v>
      </c>
      <c r="L213" s="108">
        <v>22</v>
      </c>
      <c r="M213" s="109">
        <v>4.5454545454545456E-2</v>
      </c>
      <c r="N213" s="600">
        <v>3.625</v>
      </c>
      <c r="O213" s="328"/>
    </row>
    <row r="214" spans="1:15" s="18" customFormat="1">
      <c r="A214" s="590" t="s">
        <v>53</v>
      </c>
      <c r="B214" s="106">
        <v>2</v>
      </c>
      <c r="C214" s="106" t="s">
        <v>6</v>
      </c>
      <c r="D214" s="594" t="s">
        <v>33</v>
      </c>
      <c r="E214" s="106" t="s">
        <v>136</v>
      </c>
      <c r="F214" s="395" t="e">
        <f>'Breakdown -Count'!F826/'Breakdown -Count'!K826</f>
        <v>#DIV/0!</v>
      </c>
      <c r="G214" s="395">
        <v>0.5</v>
      </c>
      <c r="H214" s="395">
        <v>0.33333333333333331</v>
      </c>
      <c r="I214" s="395">
        <v>0.16666666666666666</v>
      </c>
      <c r="J214" s="395">
        <v>0</v>
      </c>
      <c r="K214" s="108">
        <v>0.99999999999999989</v>
      </c>
      <c r="L214" s="108">
        <v>10</v>
      </c>
      <c r="M214" s="109">
        <v>9.9999999999999992E-2</v>
      </c>
      <c r="N214" s="600">
        <v>3.3333333333333339</v>
      </c>
      <c r="O214" s="328"/>
    </row>
    <row r="215" spans="1:15" s="18" customFormat="1">
      <c r="A215" s="590" t="s">
        <v>53</v>
      </c>
      <c r="B215" s="106">
        <v>3</v>
      </c>
      <c r="C215" s="106" t="s">
        <v>6</v>
      </c>
      <c r="D215" s="594" t="s">
        <v>33</v>
      </c>
      <c r="E215" s="106" t="s">
        <v>136</v>
      </c>
      <c r="F215" s="395" t="e">
        <f>'Breakdown -Count'!F840/'Breakdown -Count'!K840</f>
        <v>#DIV/0!</v>
      </c>
      <c r="G215" s="395">
        <v>1</v>
      </c>
      <c r="H215" s="395">
        <v>0</v>
      </c>
      <c r="I215" s="395">
        <v>0</v>
      </c>
      <c r="J215" s="395">
        <v>0</v>
      </c>
      <c r="K215" s="108">
        <v>1</v>
      </c>
      <c r="L215" s="108">
        <v>12</v>
      </c>
      <c r="M215" s="109">
        <v>8.3333333333333329E-2</v>
      </c>
      <c r="N215" s="600">
        <v>4</v>
      </c>
      <c r="O215" s="328"/>
    </row>
    <row r="216" spans="1:15" s="18" customFormat="1">
      <c r="A216" s="590" t="s">
        <v>53</v>
      </c>
      <c r="B216" s="106">
        <v>5</v>
      </c>
      <c r="C216" s="106" t="s">
        <v>6</v>
      </c>
      <c r="D216" s="594" t="s">
        <v>33</v>
      </c>
      <c r="E216" s="106" t="s">
        <v>136</v>
      </c>
      <c r="F216" s="395" t="e">
        <f>'Breakdown -Count'!F868/'Breakdown -Count'!K868</f>
        <v>#DIV/0!</v>
      </c>
      <c r="G216" s="395">
        <v>0.59090909090909094</v>
      </c>
      <c r="H216" s="395">
        <v>0.27272727272727271</v>
      </c>
      <c r="I216" s="395">
        <v>0</v>
      </c>
      <c r="J216" s="395">
        <v>4.5454545454545456E-2</v>
      </c>
      <c r="K216" s="108">
        <v>1</v>
      </c>
      <c r="L216" s="108">
        <v>43</v>
      </c>
      <c r="M216" s="109">
        <v>2.3255813953488372E-2</v>
      </c>
      <c r="N216" s="600">
        <v>3.6818181818181821</v>
      </c>
      <c r="O216" s="328"/>
    </row>
    <row r="217" spans="1:15" s="18" customFormat="1">
      <c r="A217" s="590" t="s">
        <v>53</v>
      </c>
      <c r="B217" s="106">
        <v>6</v>
      </c>
      <c r="C217" s="106" t="s">
        <v>6</v>
      </c>
      <c r="D217" s="594" t="s">
        <v>33</v>
      </c>
      <c r="E217" s="106" t="s">
        <v>136</v>
      </c>
      <c r="F217" s="395" t="e">
        <f>'Breakdown -Count'!F882/'Breakdown -Count'!K882</f>
        <v>#DIV/0!</v>
      </c>
      <c r="G217" s="395">
        <v>0.66666666666666663</v>
      </c>
      <c r="H217" s="395">
        <v>0.33333333333333331</v>
      </c>
      <c r="I217" s="395">
        <v>0</v>
      </c>
      <c r="J217" s="395">
        <v>0</v>
      </c>
      <c r="K217" s="108">
        <v>1</v>
      </c>
      <c r="L217" s="108">
        <v>10</v>
      </c>
      <c r="M217" s="109">
        <v>0.1</v>
      </c>
      <c r="N217" s="600">
        <v>3.6666666666666665</v>
      </c>
      <c r="O217" s="328"/>
    </row>
    <row r="218" spans="1:15" s="4" customFormat="1">
      <c r="A218" s="590" t="s">
        <v>53</v>
      </c>
      <c r="B218" s="106">
        <v>7</v>
      </c>
      <c r="C218" s="106" t="s">
        <v>6</v>
      </c>
      <c r="D218" s="594" t="s">
        <v>33</v>
      </c>
      <c r="E218" s="106" t="s">
        <v>136</v>
      </c>
      <c r="F218" s="395" t="e">
        <f>'Breakdown -Count'!F896/'Breakdown -Count'!K896</f>
        <v>#DIV/0!</v>
      </c>
      <c r="G218" s="395">
        <v>0.66666666666666663</v>
      </c>
      <c r="H218" s="395">
        <v>0.33333333333333331</v>
      </c>
      <c r="I218" s="395">
        <v>0</v>
      </c>
      <c r="J218" s="395">
        <v>0</v>
      </c>
      <c r="K218" s="108">
        <v>1</v>
      </c>
      <c r="L218" s="108">
        <v>3</v>
      </c>
      <c r="M218" s="109">
        <v>0.33333333333333331</v>
      </c>
      <c r="N218" s="600">
        <v>3.6666666666666665</v>
      </c>
      <c r="O218" s="674"/>
    </row>
    <row r="219" spans="1:15" s="4" customFormat="1">
      <c r="A219" s="590" t="s">
        <v>52</v>
      </c>
      <c r="B219" s="106">
        <v>1</v>
      </c>
      <c r="C219" s="106" t="s">
        <v>6</v>
      </c>
      <c r="D219" s="594" t="s">
        <v>33</v>
      </c>
      <c r="E219" s="106" t="s">
        <v>136</v>
      </c>
      <c r="F219" s="395" t="e">
        <f>'Breakdown -Count'!F910/'Breakdown -Count'!K910</f>
        <v>#DIV/0!</v>
      </c>
      <c r="G219" s="395">
        <v>0.4</v>
      </c>
      <c r="H219" s="395">
        <v>0.2</v>
      </c>
      <c r="I219" s="395">
        <v>0.2</v>
      </c>
      <c r="J219" s="395">
        <v>0</v>
      </c>
      <c r="K219" s="108">
        <v>1</v>
      </c>
      <c r="L219" s="108">
        <v>10</v>
      </c>
      <c r="M219" s="109">
        <v>0.1</v>
      </c>
      <c r="N219" s="600">
        <v>3.6</v>
      </c>
      <c r="O219" s="328"/>
    </row>
    <row r="220" spans="1:15" s="4" customFormat="1">
      <c r="A220" s="590" t="s">
        <v>52</v>
      </c>
      <c r="B220" s="106">
        <v>2</v>
      </c>
      <c r="C220" s="106" t="s">
        <v>6</v>
      </c>
      <c r="D220" s="594" t="s">
        <v>33</v>
      </c>
      <c r="E220" s="106" t="s">
        <v>136</v>
      </c>
      <c r="F220" s="395" t="e">
        <f>'Breakdown -Count'!F924/'Breakdown -Count'!K924</f>
        <v>#DIV/0!</v>
      </c>
      <c r="G220" s="395">
        <v>0.58333333333333337</v>
      </c>
      <c r="H220" s="395">
        <v>0.33333333333333331</v>
      </c>
      <c r="I220" s="395">
        <v>0</v>
      </c>
      <c r="J220" s="395">
        <v>0</v>
      </c>
      <c r="K220" s="108">
        <v>1</v>
      </c>
      <c r="L220" s="108">
        <v>19</v>
      </c>
      <c r="M220" s="109">
        <v>5.2631578947368418E-2</v>
      </c>
      <c r="N220" s="600">
        <v>3.75</v>
      </c>
      <c r="O220" s="328"/>
    </row>
    <row r="221" spans="1:15" s="4" customFormat="1">
      <c r="A221" s="590" t="s">
        <v>52</v>
      </c>
      <c r="B221" s="106">
        <v>3</v>
      </c>
      <c r="C221" s="106" t="s">
        <v>6</v>
      </c>
      <c r="D221" s="594" t="s">
        <v>33</v>
      </c>
      <c r="E221" s="106" t="s">
        <v>136</v>
      </c>
      <c r="F221" s="395" t="e">
        <f>'Breakdown -Count'!F938/'Breakdown -Count'!K938</f>
        <v>#DIV/0!</v>
      </c>
      <c r="G221" s="395">
        <v>0.5</v>
      </c>
      <c r="H221" s="395">
        <v>0.33333333333333331</v>
      </c>
      <c r="I221" s="395">
        <v>8.3333333333333329E-2</v>
      </c>
      <c r="J221" s="395">
        <v>0</v>
      </c>
      <c r="K221" s="108">
        <v>1</v>
      </c>
      <c r="L221" s="108">
        <v>20</v>
      </c>
      <c r="M221" s="109">
        <v>0.05</v>
      </c>
      <c r="N221" s="600">
        <v>3.583333333333333</v>
      </c>
      <c r="O221" s="328"/>
    </row>
    <row r="222" spans="1:15" s="4" customFormat="1">
      <c r="A222" s="590" t="s">
        <v>52</v>
      </c>
      <c r="B222" s="106">
        <v>4</v>
      </c>
      <c r="C222" s="106" t="s">
        <v>6</v>
      </c>
      <c r="D222" s="594" t="s">
        <v>33</v>
      </c>
      <c r="E222" s="106" t="s">
        <v>136</v>
      </c>
      <c r="F222" s="395" t="e">
        <f>'Breakdown -Count'!F952/'Breakdown -Count'!K952</f>
        <v>#DIV/0!</v>
      </c>
      <c r="G222" s="395">
        <v>0.55555555555555558</v>
      </c>
      <c r="H222" s="395">
        <v>0.22222222222222221</v>
      </c>
      <c r="I222" s="395">
        <v>0</v>
      </c>
      <c r="J222" s="395">
        <v>0</v>
      </c>
      <c r="K222" s="108">
        <v>1</v>
      </c>
      <c r="L222" s="108">
        <v>20</v>
      </c>
      <c r="M222" s="109">
        <v>0.05</v>
      </c>
      <c r="N222" s="600">
        <v>4</v>
      </c>
      <c r="O222" s="328"/>
    </row>
    <row r="223" spans="1:15" s="4" customFormat="1">
      <c r="A223" s="590" t="s">
        <v>52</v>
      </c>
      <c r="B223" s="106">
        <v>6</v>
      </c>
      <c r="C223" s="106" t="s">
        <v>6</v>
      </c>
      <c r="D223" s="594" t="s">
        <v>33</v>
      </c>
      <c r="E223" s="106" t="s">
        <v>136</v>
      </c>
      <c r="F223" s="395" t="e">
        <f>'Breakdown -Count'!F980/'Breakdown -Count'!K980</f>
        <v>#DIV/0!</v>
      </c>
      <c r="G223" s="395">
        <v>0.76923076923076927</v>
      </c>
      <c r="H223" s="395">
        <v>7.6923076923076927E-2</v>
      </c>
      <c r="I223" s="395">
        <v>7.6923076923076927E-2</v>
      </c>
      <c r="J223" s="395">
        <v>0</v>
      </c>
      <c r="K223" s="108">
        <v>1</v>
      </c>
      <c r="L223" s="108">
        <v>31</v>
      </c>
      <c r="M223" s="109">
        <v>3.2258064516129031E-2</v>
      </c>
      <c r="N223" s="600">
        <v>3.8461538461538463</v>
      </c>
      <c r="O223" s="328"/>
    </row>
    <row r="224" spans="1:15" s="4" customFormat="1">
      <c r="A224" s="590" t="s">
        <v>50</v>
      </c>
      <c r="B224" s="106">
        <v>1</v>
      </c>
      <c r="C224" s="106" t="s">
        <v>6</v>
      </c>
      <c r="D224" s="594" t="s">
        <v>33</v>
      </c>
      <c r="E224" s="106" t="s">
        <v>136</v>
      </c>
      <c r="F224" s="395" t="e">
        <f>'Breakdown -Count'!F994/'Breakdown -Count'!K994</f>
        <v>#DIV/0!</v>
      </c>
      <c r="G224" s="395">
        <v>0.5</v>
      </c>
      <c r="H224" s="395">
        <v>0.16666666666666666</v>
      </c>
      <c r="I224" s="395">
        <v>0</v>
      </c>
      <c r="J224" s="395">
        <v>0</v>
      </c>
      <c r="K224" s="108">
        <v>0.99999999999999989</v>
      </c>
      <c r="L224" s="108">
        <v>22</v>
      </c>
      <c r="M224" s="109">
        <v>4.5454545454545449E-2</v>
      </c>
      <c r="N224" s="600">
        <v>4.166666666666667</v>
      </c>
      <c r="O224" s="328"/>
    </row>
    <row r="225" spans="1:15" s="4" customFormat="1">
      <c r="A225" s="590" t="s">
        <v>50</v>
      </c>
      <c r="B225" s="106">
        <v>3</v>
      </c>
      <c r="C225" s="106" t="s">
        <v>6</v>
      </c>
      <c r="D225" s="594" t="s">
        <v>33</v>
      </c>
      <c r="E225" s="106" t="s">
        <v>136</v>
      </c>
      <c r="F225" s="395" t="e">
        <f>'Breakdown -Count'!F1022/'Breakdown -Count'!K1022</f>
        <v>#DIV/0!</v>
      </c>
      <c r="G225" s="395">
        <v>0.66666666666666663</v>
      </c>
      <c r="H225" s="395">
        <v>0</v>
      </c>
      <c r="I225" s="395">
        <v>0</v>
      </c>
      <c r="J225" s="395">
        <v>0</v>
      </c>
      <c r="K225" s="108">
        <v>1</v>
      </c>
      <c r="L225" s="108">
        <v>18</v>
      </c>
      <c r="M225" s="109">
        <v>5.5555555555555552E-2</v>
      </c>
      <c r="N225" s="600">
        <v>4.333333333333333</v>
      </c>
      <c r="O225" s="328"/>
    </row>
    <row r="226" spans="1:15" s="18" customFormat="1">
      <c r="A226" s="590" t="s">
        <v>50</v>
      </c>
      <c r="B226" s="106">
        <v>4</v>
      </c>
      <c r="C226" s="106" t="s">
        <v>6</v>
      </c>
      <c r="D226" s="594" t="s">
        <v>33</v>
      </c>
      <c r="E226" s="106" t="s">
        <v>136</v>
      </c>
      <c r="F226" s="395" t="e">
        <f>'Breakdown -Count'!F1036/'Breakdown -Count'!K1036</f>
        <v>#DIV/0!</v>
      </c>
      <c r="G226" s="395">
        <v>0.66666666666666663</v>
      </c>
      <c r="H226" s="395">
        <v>0.33333333333333331</v>
      </c>
      <c r="I226" s="395">
        <v>0</v>
      </c>
      <c r="J226" s="395">
        <v>0</v>
      </c>
      <c r="K226" s="108">
        <v>1</v>
      </c>
      <c r="L226" s="108">
        <v>9</v>
      </c>
      <c r="M226" s="109">
        <v>0.1111111111111111</v>
      </c>
      <c r="N226" s="600">
        <v>3.6666666666666665</v>
      </c>
      <c r="O226" s="328"/>
    </row>
    <row r="227" spans="1:15" s="18" customFormat="1">
      <c r="A227" s="590" t="s">
        <v>50</v>
      </c>
      <c r="B227" s="106">
        <v>6</v>
      </c>
      <c r="C227" s="106" t="s">
        <v>6</v>
      </c>
      <c r="D227" s="594" t="s">
        <v>33</v>
      </c>
      <c r="E227" s="106" t="s">
        <v>136</v>
      </c>
      <c r="F227" s="395" t="e">
        <f>'Breakdown -Count'!F1064/'Breakdown -Count'!K1064</f>
        <v>#DIV/0!</v>
      </c>
      <c r="G227" s="395">
        <v>0.5</v>
      </c>
      <c r="H227" s="395">
        <v>0</v>
      </c>
      <c r="I227" s="395">
        <v>0.25</v>
      </c>
      <c r="J227" s="395">
        <v>0</v>
      </c>
      <c r="K227" s="108">
        <v>1</v>
      </c>
      <c r="L227" s="108">
        <v>8</v>
      </c>
      <c r="M227" s="109">
        <v>0.125</v>
      </c>
      <c r="N227" s="600">
        <v>3.75</v>
      </c>
      <c r="O227" s="674"/>
    </row>
    <row r="228" spans="1:15" s="18" customFormat="1">
      <c r="A228" s="590" t="s">
        <v>25</v>
      </c>
      <c r="B228" s="106">
        <v>4</v>
      </c>
      <c r="C228" s="106" t="s">
        <v>6</v>
      </c>
      <c r="D228" s="594" t="s">
        <v>33</v>
      </c>
      <c r="E228" s="106" t="s">
        <v>136</v>
      </c>
      <c r="F228" s="395" t="e">
        <f>'Breakdown -Count'!F1134/'Breakdown -Count'!K1134</f>
        <v>#DIV/0!</v>
      </c>
      <c r="G228" s="395">
        <v>0.55555555555555558</v>
      </c>
      <c r="H228" s="395">
        <v>0.22222222222222221</v>
      </c>
      <c r="I228" s="395">
        <v>0</v>
      </c>
      <c r="J228" s="395">
        <v>0</v>
      </c>
      <c r="K228" s="108">
        <v>1</v>
      </c>
      <c r="L228" s="108">
        <v>18</v>
      </c>
      <c r="M228" s="109">
        <v>5.5555555555555552E-2</v>
      </c>
      <c r="N228" s="600">
        <v>4</v>
      </c>
      <c r="O228" s="328"/>
    </row>
    <row r="229" spans="1:15" s="18" customFormat="1">
      <c r="A229" s="590" t="s">
        <v>25</v>
      </c>
      <c r="B229" s="106">
        <v>5</v>
      </c>
      <c r="C229" s="106" t="s">
        <v>6</v>
      </c>
      <c r="D229" s="594" t="s">
        <v>33</v>
      </c>
      <c r="E229" s="106" t="s">
        <v>136</v>
      </c>
      <c r="F229" s="395" t="e">
        <f>'Breakdown -Count'!F1148/'Breakdown -Count'!K1148</f>
        <v>#DIV/0!</v>
      </c>
      <c r="G229" s="395">
        <v>0.41666666666666669</v>
      </c>
      <c r="H229" s="395">
        <v>0.33333333333333331</v>
      </c>
      <c r="I229" s="395">
        <v>8.3333333333333329E-2</v>
      </c>
      <c r="J229" s="395">
        <v>0</v>
      </c>
      <c r="K229" s="108">
        <v>1</v>
      </c>
      <c r="L229" s="108">
        <v>22</v>
      </c>
      <c r="M229" s="109">
        <v>4.5454545454545456E-2</v>
      </c>
      <c r="N229" s="600">
        <v>3.6666666666666665</v>
      </c>
      <c r="O229" s="328"/>
    </row>
    <row r="230" spans="1:15" s="18" customFormat="1">
      <c r="A230" s="590" t="s">
        <v>25</v>
      </c>
      <c r="B230" s="106">
        <v>6</v>
      </c>
      <c r="C230" s="106" t="s">
        <v>6</v>
      </c>
      <c r="D230" s="594" t="s">
        <v>33</v>
      </c>
      <c r="E230" s="106" t="s">
        <v>136</v>
      </c>
      <c r="F230" s="395" t="e">
        <f>'Breakdown -Count'!F1162/'Breakdown -Count'!K1162</f>
        <v>#DIV/0!</v>
      </c>
      <c r="G230" s="395">
        <v>0.6</v>
      </c>
      <c r="H230" s="395">
        <v>0.1</v>
      </c>
      <c r="I230" s="395">
        <v>6.6666666666666666E-2</v>
      </c>
      <c r="J230" s="395">
        <v>0</v>
      </c>
      <c r="K230" s="108">
        <v>0.99999999999999989</v>
      </c>
      <c r="L230" s="108">
        <v>44</v>
      </c>
      <c r="M230" s="109">
        <v>2.2727272727272724E-2</v>
      </c>
      <c r="N230" s="600">
        <v>4</v>
      </c>
      <c r="O230" s="328"/>
    </row>
    <row r="231" spans="1:15" s="18" customFormat="1">
      <c r="A231" s="590" t="s">
        <v>25</v>
      </c>
      <c r="B231" s="106">
        <v>7</v>
      </c>
      <c r="C231" s="106" t="s">
        <v>6</v>
      </c>
      <c r="D231" s="594" t="s">
        <v>33</v>
      </c>
      <c r="E231" s="106" t="s">
        <v>136</v>
      </c>
      <c r="F231" s="395" t="e">
        <f>'Breakdown -Count'!F1176/'Breakdown -Count'!K1176</f>
        <v>#DIV/0!</v>
      </c>
      <c r="G231" s="395">
        <v>0.63636363636363635</v>
      </c>
      <c r="H231" s="395">
        <v>0.18181818181818182</v>
      </c>
      <c r="I231" s="395">
        <v>9.0909090909090912E-2</v>
      </c>
      <c r="J231" s="395">
        <v>0</v>
      </c>
      <c r="K231" s="108">
        <v>1</v>
      </c>
      <c r="L231" s="108">
        <v>26</v>
      </c>
      <c r="M231" s="109">
        <v>3.8461538461538464E-2</v>
      </c>
      <c r="N231" s="600">
        <v>3.7272727272727271</v>
      </c>
      <c r="O231" s="328"/>
    </row>
    <row r="232" spans="1:15" s="18" customFormat="1">
      <c r="A232" s="590" t="s">
        <v>51</v>
      </c>
      <c r="B232" s="106">
        <v>1</v>
      </c>
      <c r="C232" s="106" t="s">
        <v>7</v>
      </c>
      <c r="D232" s="110" t="s">
        <v>35</v>
      </c>
      <c r="E232" s="106" t="s">
        <v>136</v>
      </c>
      <c r="F232" s="395" t="e">
        <f>'Breakdown -Count'!F799/'Breakdown -Count'!K799</f>
        <v>#DIV/0!</v>
      </c>
      <c r="G232" s="395">
        <v>0.5</v>
      </c>
      <c r="H232" s="395">
        <v>0.1111111111111111</v>
      </c>
      <c r="I232" s="395">
        <v>0.16666666666666666</v>
      </c>
      <c r="J232" s="395">
        <v>5.5555555555555552E-2</v>
      </c>
      <c r="K232" s="11">
        <v>0.99999999999999989</v>
      </c>
      <c r="L232" s="11">
        <v>32</v>
      </c>
      <c r="M232" s="13">
        <v>3.1249999999999997E-2</v>
      </c>
      <c r="N232" s="609">
        <v>3.5555555555555558</v>
      </c>
      <c r="O232" s="328"/>
    </row>
    <row r="233" spans="1:15" s="18" customFormat="1">
      <c r="A233" s="590" t="s">
        <v>53</v>
      </c>
      <c r="B233" s="106">
        <v>1</v>
      </c>
      <c r="C233" s="106" t="s">
        <v>7</v>
      </c>
      <c r="D233" s="110" t="s">
        <v>35</v>
      </c>
      <c r="E233" s="106" t="s">
        <v>136</v>
      </c>
      <c r="F233" s="395" t="e">
        <f>'Breakdown -Count'!F813/'Breakdown -Count'!K813</f>
        <v>#DIV/0!</v>
      </c>
      <c r="G233" s="395">
        <v>0.375</v>
      </c>
      <c r="H233" s="395">
        <v>0.125</v>
      </c>
      <c r="I233" s="395">
        <v>0.125</v>
      </c>
      <c r="J233" s="395">
        <v>0</v>
      </c>
      <c r="K233" s="108">
        <v>1</v>
      </c>
      <c r="L233" s="108">
        <v>22</v>
      </c>
      <c r="M233" s="109">
        <v>4.5454545454545456E-2</v>
      </c>
      <c r="N233" s="600">
        <v>4</v>
      </c>
      <c r="O233" s="328"/>
    </row>
    <row r="234" spans="1:15" s="18" customFormat="1">
      <c r="A234" s="590" t="s">
        <v>53</v>
      </c>
      <c r="B234" s="106">
        <v>3</v>
      </c>
      <c r="C234" s="106" t="s">
        <v>7</v>
      </c>
      <c r="D234" s="110" t="s">
        <v>35</v>
      </c>
      <c r="E234" s="106" t="s">
        <v>136</v>
      </c>
      <c r="F234" s="395" t="e">
        <f>'Breakdown -Count'!F841/'Breakdown -Count'!K841</f>
        <v>#DIV/0!</v>
      </c>
      <c r="G234" s="395">
        <v>1</v>
      </c>
      <c r="H234" s="395">
        <v>0</v>
      </c>
      <c r="I234" s="395">
        <v>0</v>
      </c>
      <c r="J234" s="395">
        <v>0</v>
      </c>
      <c r="K234" s="108">
        <v>1</v>
      </c>
      <c r="L234" s="108">
        <v>12</v>
      </c>
      <c r="M234" s="109">
        <v>8.3333333333333329E-2</v>
      </c>
      <c r="N234" s="600">
        <v>4</v>
      </c>
      <c r="O234" s="674"/>
    </row>
    <row r="235" spans="1:15" s="18" customFormat="1">
      <c r="A235" s="590" t="s">
        <v>53</v>
      </c>
      <c r="B235" s="106">
        <v>5</v>
      </c>
      <c r="C235" s="106" t="s">
        <v>7</v>
      </c>
      <c r="D235" s="110" t="s">
        <v>35</v>
      </c>
      <c r="E235" s="106" t="s">
        <v>136</v>
      </c>
      <c r="F235" s="395" t="e">
        <f>'Breakdown -Count'!F869/'Breakdown -Count'!K869</f>
        <v>#DIV/0!</v>
      </c>
      <c r="G235" s="395">
        <v>0.68181818181818177</v>
      </c>
      <c r="H235" s="395">
        <v>0.13636363636363635</v>
      </c>
      <c r="I235" s="395">
        <v>4.5454545454545456E-2</v>
      </c>
      <c r="J235" s="395">
        <v>0</v>
      </c>
      <c r="K235" s="108">
        <v>0.99999999999999989</v>
      </c>
      <c r="L235" s="108">
        <v>43</v>
      </c>
      <c r="M235" s="109">
        <v>2.3255813953488368E-2</v>
      </c>
      <c r="N235" s="600">
        <v>3.9090909090909092</v>
      </c>
      <c r="O235" s="328"/>
    </row>
    <row r="236" spans="1:15" s="18" customFormat="1">
      <c r="A236" s="590" t="s">
        <v>52</v>
      </c>
      <c r="B236" s="106">
        <v>1</v>
      </c>
      <c r="C236" s="106" t="s">
        <v>7</v>
      </c>
      <c r="D236" s="110" t="s">
        <v>35</v>
      </c>
      <c r="E236" s="106" t="s">
        <v>136</v>
      </c>
      <c r="F236" s="395" t="e">
        <f>'Breakdown -Count'!F911/'Breakdown -Count'!K911</f>
        <v>#DIV/0!</v>
      </c>
      <c r="G236" s="395">
        <v>0.6</v>
      </c>
      <c r="H236" s="395">
        <v>0</v>
      </c>
      <c r="I236" s="395">
        <v>0.2</v>
      </c>
      <c r="J236" s="395">
        <v>0</v>
      </c>
      <c r="K236" s="108">
        <v>1</v>
      </c>
      <c r="L236" s="108">
        <v>10</v>
      </c>
      <c r="M236" s="109">
        <v>0.1</v>
      </c>
      <c r="N236" s="600">
        <v>3.8</v>
      </c>
      <c r="O236" s="328"/>
    </row>
    <row r="237" spans="1:15" s="18" customFormat="1">
      <c r="A237" s="590" t="s">
        <v>52</v>
      </c>
      <c r="B237" s="106">
        <v>3</v>
      </c>
      <c r="C237" s="106" t="s">
        <v>7</v>
      </c>
      <c r="D237" s="110" t="s">
        <v>35</v>
      </c>
      <c r="E237" s="106" t="s">
        <v>136</v>
      </c>
      <c r="F237" s="395" t="e">
        <f>'Breakdown -Count'!F939/'Breakdown -Count'!K939</f>
        <v>#DIV/0!</v>
      </c>
      <c r="G237" s="395">
        <v>0.5</v>
      </c>
      <c r="H237" s="395">
        <v>0.25</v>
      </c>
      <c r="I237" s="395">
        <v>8.3333333333333329E-2</v>
      </c>
      <c r="J237" s="395">
        <v>8.3333333333333329E-2</v>
      </c>
      <c r="K237" s="108">
        <v>1</v>
      </c>
      <c r="L237" s="108">
        <v>20</v>
      </c>
      <c r="M237" s="109">
        <v>0.05</v>
      </c>
      <c r="N237" s="600">
        <v>3.4166666666666665</v>
      </c>
      <c r="O237" s="328"/>
    </row>
    <row r="238" spans="1:15" s="18" customFormat="1">
      <c r="A238" s="590" t="s">
        <v>52</v>
      </c>
      <c r="B238" s="106">
        <v>4</v>
      </c>
      <c r="C238" s="106" t="s">
        <v>7</v>
      </c>
      <c r="D238" s="110" t="s">
        <v>35</v>
      </c>
      <c r="E238" s="106" t="s">
        <v>136</v>
      </c>
      <c r="F238" s="395" t="e">
        <f>'Breakdown -Count'!F953/'Breakdown -Count'!K953</f>
        <v>#DIV/0!</v>
      </c>
      <c r="G238" s="395">
        <v>0.55555555555555558</v>
      </c>
      <c r="H238" s="395">
        <v>0.22222222222222221</v>
      </c>
      <c r="I238" s="395">
        <v>0</v>
      </c>
      <c r="J238" s="395">
        <v>0</v>
      </c>
      <c r="K238" s="108">
        <v>1</v>
      </c>
      <c r="L238" s="108">
        <v>20</v>
      </c>
      <c r="M238" s="109">
        <v>0.05</v>
      </c>
      <c r="N238" s="600">
        <v>4</v>
      </c>
      <c r="O238" s="328"/>
    </row>
    <row r="239" spans="1:15" s="18" customFormat="1">
      <c r="A239" s="590" t="s">
        <v>52</v>
      </c>
      <c r="B239" s="106">
        <v>6</v>
      </c>
      <c r="C239" s="106" t="s">
        <v>7</v>
      </c>
      <c r="D239" s="110" t="s">
        <v>35</v>
      </c>
      <c r="E239" s="106" t="s">
        <v>136</v>
      </c>
      <c r="F239" s="395" t="e">
        <f>'Breakdown -Count'!F981/'Breakdown -Count'!K981</f>
        <v>#DIV/0!</v>
      </c>
      <c r="G239" s="395">
        <v>0.53846153846153844</v>
      </c>
      <c r="H239" s="395">
        <v>0.15384615384615385</v>
      </c>
      <c r="I239" s="395">
        <v>0</v>
      </c>
      <c r="J239" s="395">
        <v>7.6923076923076927E-2</v>
      </c>
      <c r="K239" s="108">
        <v>1</v>
      </c>
      <c r="L239" s="108">
        <v>31</v>
      </c>
      <c r="M239" s="109">
        <v>3.2258064516129031E-2</v>
      </c>
      <c r="N239" s="600">
        <v>3.8461538461538463</v>
      </c>
      <c r="O239" s="328"/>
    </row>
    <row r="240" spans="1:15" s="18" customFormat="1">
      <c r="A240" s="590" t="s">
        <v>50</v>
      </c>
      <c r="B240" s="106">
        <v>1</v>
      </c>
      <c r="C240" s="106" t="s">
        <v>7</v>
      </c>
      <c r="D240" s="110" t="s">
        <v>35</v>
      </c>
      <c r="E240" s="106" t="s">
        <v>136</v>
      </c>
      <c r="F240" s="395" t="e">
        <f>'Breakdown -Count'!F995/'Breakdown -Count'!K995</f>
        <v>#DIV/0!</v>
      </c>
      <c r="G240" s="395">
        <v>0.5</v>
      </c>
      <c r="H240" s="395">
        <v>0.16666666666666666</v>
      </c>
      <c r="I240" s="395">
        <v>0</v>
      </c>
      <c r="J240" s="395">
        <v>0</v>
      </c>
      <c r="K240" s="108">
        <v>0.99999999999999989</v>
      </c>
      <c r="L240" s="108">
        <v>22</v>
      </c>
      <c r="M240" s="109">
        <v>4.5454545454545449E-2</v>
      </c>
      <c r="N240" s="600">
        <v>4.166666666666667</v>
      </c>
      <c r="O240" s="328"/>
    </row>
    <row r="241" spans="1:15" s="18" customFormat="1">
      <c r="A241" s="590" t="s">
        <v>50</v>
      </c>
      <c r="B241" s="106">
        <v>6</v>
      </c>
      <c r="C241" s="106" t="s">
        <v>7</v>
      </c>
      <c r="D241" s="110" t="s">
        <v>35</v>
      </c>
      <c r="E241" s="106" t="s">
        <v>136</v>
      </c>
      <c r="F241" s="395" t="e">
        <f>'Breakdown -Count'!F1065/'Breakdown -Count'!K1065</f>
        <v>#DIV/0!</v>
      </c>
      <c r="G241" s="395">
        <v>0.5</v>
      </c>
      <c r="H241" s="395">
        <v>0.25</v>
      </c>
      <c r="I241" s="395">
        <v>0.25</v>
      </c>
      <c r="J241" s="395">
        <v>0</v>
      </c>
      <c r="K241" s="108">
        <v>1</v>
      </c>
      <c r="L241" s="108">
        <v>8</v>
      </c>
      <c r="M241" s="109">
        <v>0.125</v>
      </c>
      <c r="N241" s="600">
        <v>3.25</v>
      </c>
      <c r="O241" s="328"/>
    </row>
    <row r="242" spans="1:15" s="18" customFormat="1">
      <c r="A242" s="590" t="s">
        <v>25</v>
      </c>
      <c r="B242" s="106">
        <v>1</v>
      </c>
      <c r="C242" s="106" t="s">
        <v>7</v>
      </c>
      <c r="D242" s="110" t="s">
        <v>35</v>
      </c>
      <c r="E242" s="106" t="s">
        <v>136</v>
      </c>
      <c r="F242" s="395" t="e">
        <f>'Breakdown -Count'!F1093/'Breakdown -Count'!K1093</f>
        <v>#DIV/0!</v>
      </c>
      <c r="G242" s="395">
        <v>0.5</v>
      </c>
      <c r="H242" s="395">
        <v>0.1111111111111111</v>
      </c>
      <c r="I242" s="395">
        <v>0.22222222222222221</v>
      </c>
      <c r="J242" s="395">
        <v>0</v>
      </c>
      <c r="K242" s="108">
        <v>0.99999999999999989</v>
      </c>
      <c r="L242" s="108">
        <v>33</v>
      </c>
      <c r="M242" s="109">
        <v>3.03030303030303E-2</v>
      </c>
      <c r="N242" s="600">
        <v>3.6111111111111112</v>
      </c>
      <c r="O242" s="328"/>
    </row>
    <row r="243" spans="1:15" s="18" customFormat="1">
      <c r="A243" s="590" t="s">
        <v>25</v>
      </c>
      <c r="B243" s="106">
        <v>3</v>
      </c>
      <c r="C243" s="106" t="s">
        <v>7</v>
      </c>
      <c r="D243" s="110" t="s">
        <v>35</v>
      </c>
      <c r="E243" s="106" t="s">
        <v>136</v>
      </c>
      <c r="F243" s="395" t="e">
        <f>'Breakdown -Count'!F1121/'Breakdown -Count'!K1121</f>
        <v>#DIV/0!</v>
      </c>
      <c r="G243" s="395">
        <v>0.58333333333333337</v>
      </c>
      <c r="H243" s="395">
        <v>0.33333333333333331</v>
      </c>
      <c r="I243" s="395">
        <v>0</v>
      </c>
      <c r="J243" s="395">
        <v>0</v>
      </c>
      <c r="K243" s="108">
        <v>1</v>
      </c>
      <c r="L243" s="108">
        <v>26</v>
      </c>
      <c r="M243" s="109">
        <v>3.8461538461538464E-2</v>
      </c>
      <c r="N243" s="600">
        <v>3.75</v>
      </c>
      <c r="O243" s="328"/>
    </row>
    <row r="244" spans="1:15" s="18" customFormat="1">
      <c r="A244" s="590" t="s">
        <v>25</v>
      </c>
      <c r="B244" s="106">
        <v>4</v>
      </c>
      <c r="C244" s="106" t="s">
        <v>7</v>
      </c>
      <c r="D244" s="110" t="s">
        <v>35</v>
      </c>
      <c r="E244" s="106" t="s">
        <v>136</v>
      </c>
      <c r="F244" s="395" t="e">
        <f>'Breakdown -Count'!F1135/'Breakdown -Count'!K1135</f>
        <v>#DIV/0!</v>
      </c>
      <c r="G244" s="395">
        <v>0.5</v>
      </c>
      <c r="H244" s="395">
        <v>0.3</v>
      </c>
      <c r="I244" s="395">
        <v>0.2</v>
      </c>
      <c r="J244" s="395">
        <v>0</v>
      </c>
      <c r="K244" s="108">
        <v>1</v>
      </c>
      <c r="L244" s="108">
        <v>18</v>
      </c>
      <c r="M244" s="109">
        <v>5.5555555555555552E-2</v>
      </c>
      <c r="N244" s="600">
        <v>3.3</v>
      </c>
      <c r="O244" s="328"/>
    </row>
    <row r="245" spans="1:15" s="18" customFormat="1">
      <c r="A245" s="590" t="s">
        <v>25</v>
      </c>
      <c r="B245" s="106">
        <v>6</v>
      </c>
      <c r="C245" s="106" t="s">
        <v>7</v>
      </c>
      <c r="D245" s="110" t="s">
        <v>35</v>
      </c>
      <c r="E245" s="106" t="s">
        <v>136</v>
      </c>
      <c r="F245" s="395" t="e">
        <f>'Breakdown -Count'!F1163/'Breakdown -Count'!K1163</f>
        <v>#DIV/0!</v>
      </c>
      <c r="G245" s="395">
        <v>0.7</v>
      </c>
      <c r="H245" s="395">
        <v>0.13333333333333333</v>
      </c>
      <c r="I245" s="395">
        <v>0</v>
      </c>
      <c r="J245" s="395">
        <v>0</v>
      </c>
      <c r="K245" s="108">
        <v>0.99999999999999989</v>
      </c>
      <c r="L245" s="108">
        <v>44</v>
      </c>
      <c r="M245" s="109">
        <v>2.2727272727272724E-2</v>
      </c>
      <c r="N245" s="600">
        <v>4.0333333333333341</v>
      </c>
      <c r="O245" s="328"/>
    </row>
    <row r="246" spans="1:15" s="18" customFormat="1">
      <c r="A246" s="590" t="s">
        <v>25</v>
      </c>
      <c r="B246" s="106">
        <v>7</v>
      </c>
      <c r="C246" s="106" t="s">
        <v>7</v>
      </c>
      <c r="D246" s="110" t="s">
        <v>35</v>
      </c>
      <c r="E246" s="106" t="s">
        <v>136</v>
      </c>
      <c r="F246" s="395" t="e">
        <f>'Breakdown -Count'!F1177/'Breakdown -Count'!K1177</f>
        <v>#DIV/0!</v>
      </c>
      <c r="G246" s="395">
        <v>0.45454545454545453</v>
      </c>
      <c r="H246" s="395">
        <v>0.18181818181818182</v>
      </c>
      <c r="I246" s="395">
        <v>0.27272727272727271</v>
      </c>
      <c r="J246" s="395">
        <v>0</v>
      </c>
      <c r="K246" s="108">
        <v>1</v>
      </c>
      <c r="L246" s="108">
        <v>26</v>
      </c>
      <c r="M246" s="109">
        <v>3.8461538461538464E-2</v>
      </c>
      <c r="N246" s="600">
        <v>3.3636363636363633</v>
      </c>
      <c r="O246" s="328"/>
    </row>
    <row r="247" spans="1:15" s="18" customFormat="1">
      <c r="A247" s="590" t="s">
        <v>50</v>
      </c>
      <c r="B247" s="106">
        <v>4</v>
      </c>
      <c r="C247" s="106" t="s">
        <v>17</v>
      </c>
      <c r="D247" s="111" t="s">
        <v>45</v>
      </c>
      <c r="E247" s="106" t="s">
        <v>139</v>
      </c>
      <c r="F247" s="395" t="e">
        <f>'Breakdown -Count'!F1046/'Breakdown -Count'!K1046</f>
        <v>#DIV/0!</v>
      </c>
      <c r="G247" s="395">
        <v>0.66666666666666663</v>
      </c>
      <c r="H247" s="395">
        <v>0</v>
      </c>
      <c r="I247" s="395">
        <v>0</v>
      </c>
      <c r="J247" s="395">
        <v>0</v>
      </c>
      <c r="K247" s="108">
        <v>1</v>
      </c>
      <c r="L247" s="108">
        <v>9</v>
      </c>
      <c r="M247" s="109">
        <v>0.1111111111111111</v>
      </c>
      <c r="N247" s="600">
        <v>4.333333333333333</v>
      </c>
      <c r="O247" s="328"/>
    </row>
    <row r="248" spans="1:15" s="18" customFormat="1" ht="15.75" thickBot="1">
      <c r="A248" s="592" t="s">
        <v>25</v>
      </c>
      <c r="B248" s="396">
        <v>6</v>
      </c>
      <c r="C248" s="396" t="s">
        <v>17</v>
      </c>
      <c r="D248" s="570" t="s">
        <v>45</v>
      </c>
      <c r="E248" s="396" t="s">
        <v>139</v>
      </c>
      <c r="F248" s="397" t="e">
        <f>'Breakdown -Count'!F1172/'Breakdown -Count'!K1172</f>
        <v>#DIV/0!</v>
      </c>
      <c r="G248" s="397">
        <v>0.4</v>
      </c>
      <c r="H248" s="397">
        <v>6.6666666666666666E-2</v>
      </c>
      <c r="I248" s="397">
        <v>0.16666666666666666</v>
      </c>
      <c r="J248" s="397">
        <v>3.3333333333333333E-2</v>
      </c>
      <c r="K248" s="398">
        <v>1</v>
      </c>
      <c r="L248" s="398">
        <v>44</v>
      </c>
      <c r="M248" s="399">
        <v>2.2727272727272728E-2</v>
      </c>
      <c r="N248" s="601">
        <v>3.8333333333333335</v>
      </c>
      <c r="O248" s="328"/>
    </row>
    <row r="249" spans="1:15" s="18" customFormat="1" ht="30">
      <c r="A249" s="591" t="s">
        <v>53</v>
      </c>
      <c r="B249" s="100">
        <v>1</v>
      </c>
      <c r="C249" s="100" t="s">
        <v>9</v>
      </c>
      <c r="D249" s="593" t="s">
        <v>44</v>
      </c>
      <c r="E249" s="100" t="s">
        <v>137</v>
      </c>
      <c r="F249" s="428" t="e">
        <f>'Breakdown -Count'!F815/'Breakdown -Count'!K815</f>
        <v>#DIV/0!</v>
      </c>
      <c r="G249" s="428">
        <v>0.5</v>
      </c>
      <c r="H249" s="428">
        <v>0.125</v>
      </c>
      <c r="I249" s="428">
        <v>0.125</v>
      </c>
      <c r="J249" s="428">
        <v>0</v>
      </c>
      <c r="K249" s="103">
        <v>1</v>
      </c>
      <c r="L249" s="103">
        <v>22</v>
      </c>
      <c r="M249" s="104">
        <v>4.5454545454545456E-2</v>
      </c>
      <c r="N249" s="256">
        <v>3.875</v>
      </c>
      <c r="O249" s="328"/>
    </row>
    <row r="250" spans="1:15" s="18" customFormat="1" ht="30">
      <c r="A250" s="590" t="s">
        <v>53</v>
      </c>
      <c r="B250" s="106">
        <v>3</v>
      </c>
      <c r="C250" s="106" t="s">
        <v>9</v>
      </c>
      <c r="D250" s="111" t="s">
        <v>44</v>
      </c>
      <c r="E250" s="106" t="s">
        <v>137</v>
      </c>
      <c r="F250" s="395" t="e">
        <f>'Breakdown -Count'!F843/'Breakdown -Count'!K843</f>
        <v>#DIV/0!</v>
      </c>
      <c r="G250" s="395">
        <v>1</v>
      </c>
      <c r="H250" s="395">
        <v>0</v>
      </c>
      <c r="I250" s="395">
        <v>0</v>
      </c>
      <c r="J250" s="395">
        <v>0</v>
      </c>
      <c r="K250" s="108">
        <v>1</v>
      </c>
      <c r="L250" s="108">
        <v>12</v>
      </c>
      <c r="M250" s="109">
        <v>8.3333333333333329E-2</v>
      </c>
      <c r="N250" s="600">
        <v>4</v>
      </c>
      <c r="O250" s="674"/>
    </row>
    <row r="251" spans="1:15" s="18" customFormat="1" ht="30">
      <c r="A251" s="590" t="s">
        <v>53</v>
      </c>
      <c r="B251" s="106">
        <v>5</v>
      </c>
      <c r="C251" s="106" t="s">
        <v>9</v>
      </c>
      <c r="D251" s="111" t="s">
        <v>44</v>
      </c>
      <c r="E251" s="106" t="s">
        <v>137</v>
      </c>
      <c r="F251" s="395" t="e">
        <f>'Breakdown -Count'!F871/'Breakdown -Count'!K871</f>
        <v>#DIV/0!</v>
      </c>
      <c r="G251" s="395">
        <v>0.63636363636363635</v>
      </c>
      <c r="H251" s="395">
        <v>0.22727272727272727</v>
      </c>
      <c r="I251" s="395">
        <v>0</v>
      </c>
      <c r="J251" s="395">
        <v>0</v>
      </c>
      <c r="K251" s="108">
        <v>1</v>
      </c>
      <c r="L251" s="108">
        <v>43</v>
      </c>
      <c r="M251" s="109">
        <v>2.3255813953488372E-2</v>
      </c>
      <c r="N251" s="600">
        <v>3.9090909090909087</v>
      </c>
      <c r="O251" s="328"/>
    </row>
    <row r="252" spans="1:15" s="18" customFormat="1" ht="30">
      <c r="A252" s="590" t="s">
        <v>53</v>
      </c>
      <c r="B252" s="106">
        <v>7</v>
      </c>
      <c r="C252" s="106" t="s">
        <v>9</v>
      </c>
      <c r="D252" s="111" t="s">
        <v>44</v>
      </c>
      <c r="E252" s="106" t="s">
        <v>137</v>
      </c>
      <c r="F252" s="395" t="e">
        <f>'Breakdown -Count'!F899/'Breakdown -Count'!K899</f>
        <v>#DIV/0!</v>
      </c>
      <c r="G252" s="395">
        <v>0.66666666666666663</v>
      </c>
      <c r="H252" s="395">
        <v>0.33333333333333331</v>
      </c>
      <c r="I252" s="395">
        <v>0</v>
      </c>
      <c r="J252" s="395">
        <v>0</v>
      </c>
      <c r="K252" s="108">
        <v>1</v>
      </c>
      <c r="L252" s="108">
        <v>3</v>
      </c>
      <c r="M252" s="109">
        <v>0.33333333333333331</v>
      </c>
      <c r="N252" s="600">
        <v>3.6666666666666665</v>
      </c>
      <c r="O252" s="328"/>
    </row>
    <row r="253" spans="1:15" s="18" customFormat="1" ht="30">
      <c r="A253" s="590" t="s">
        <v>52</v>
      </c>
      <c r="B253" s="106">
        <v>1</v>
      </c>
      <c r="C253" s="106" t="s">
        <v>9</v>
      </c>
      <c r="D253" s="111" t="s">
        <v>44</v>
      </c>
      <c r="E253" s="106" t="s">
        <v>137</v>
      </c>
      <c r="F253" s="395" t="e">
        <f>'Breakdown -Count'!F913/'Breakdown -Count'!K913</f>
        <v>#DIV/0!</v>
      </c>
      <c r="G253" s="395">
        <v>0.6</v>
      </c>
      <c r="H253" s="395">
        <v>0</v>
      </c>
      <c r="I253" s="395">
        <v>0</v>
      </c>
      <c r="J253" s="395">
        <v>0</v>
      </c>
      <c r="K253" s="108">
        <v>1</v>
      </c>
      <c r="L253" s="108">
        <v>10</v>
      </c>
      <c r="M253" s="109">
        <v>0.1</v>
      </c>
      <c r="N253" s="600">
        <v>4.4000000000000004</v>
      </c>
      <c r="O253" s="328"/>
    </row>
    <row r="254" spans="1:15" s="18" customFormat="1" ht="30">
      <c r="A254" s="590" t="s">
        <v>52</v>
      </c>
      <c r="B254" s="106">
        <v>2</v>
      </c>
      <c r="C254" s="106" t="s">
        <v>9</v>
      </c>
      <c r="D254" s="111" t="s">
        <v>44</v>
      </c>
      <c r="E254" s="106" t="s">
        <v>137</v>
      </c>
      <c r="F254" s="395" t="e">
        <f>'Breakdown -Count'!F927/'Breakdown -Count'!K927</f>
        <v>#DIV/0!</v>
      </c>
      <c r="G254" s="395">
        <v>0.58333333333333337</v>
      </c>
      <c r="H254" s="395">
        <v>0.33333333333333331</v>
      </c>
      <c r="I254" s="395">
        <v>0</v>
      </c>
      <c r="J254" s="395">
        <v>0</v>
      </c>
      <c r="K254" s="108">
        <v>1</v>
      </c>
      <c r="L254" s="108">
        <v>19</v>
      </c>
      <c r="M254" s="109">
        <v>5.2631578947368418E-2</v>
      </c>
      <c r="N254" s="600">
        <v>3.75</v>
      </c>
      <c r="O254" s="328"/>
    </row>
    <row r="255" spans="1:15" s="18" customFormat="1" ht="30">
      <c r="A255" s="590" t="s">
        <v>52</v>
      </c>
      <c r="B255" s="106">
        <v>3</v>
      </c>
      <c r="C255" s="106" t="s">
        <v>9</v>
      </c>
      <c r="D255" s="111" t="s">
        <v>44</v>
      </c>
      <c r="E255" s="106" t="s">
        <v>137</v>
      </c>
      <c r="F255" s="395" t="e">
        <f>'Breakdown -Count'!F941/'Breakdown -Count'!K941</f>
        <v>#DIV/0!</v>
      </c>
      <c r="G255" s="395">
        <v>0.5</v>
      </c>
      <c r="H255" s="395">
        <v>0.33333333333333331</v>
      </c>
      <c r="I255" s="395">
        <v>0</v>
      </c>
      <c r="J255" s="395">
        <v>0</v>
      </c>
      <c r="K255" s="108">
        <v>1</v>
      </c>
      <c r="L255" s="108">
        <v>20</v>
      </c>
      <c r="M255" s="109">
        <v>0.05</v>
      </c>
      <c r="N255" s="600">
        <v>3.833333333333333</v>
      </c>
      <c r="O255" s="328"/>
    </row>
    <row r="256" spans="1:15" s="18" customFormat="1" ht="30">
      <c r="A256" s="590" t="s">
        <v>52</v>
      </c>
      <c r="B256" s="106">
        <v>4</v>
      </c>
      <c r="C256" s="106" t="s">
        <v>9</v>
      </c>
      <c r="D256" s="111" t="s">
        <v>44</v>
      </c>
      <c r="E256" s="106" t="s">
        <v>137</v>
      </c>
      <c r="F256" s="395" t="e">
        <f>'Breakdown -Count'!F955/'Breakdown -Count'!K955</f>
        <v>#DIV/0!</v>
      </c>
      <c r="G256" s="395">
        <v>0.55555555555555558</v>
      </c>
      <c r="H256" s="395">
        <v>0.22222222222222221</v>
      </c>
      <c r="I256" s="395">
        <v>0</v>
      </c>
      <c r="J256" s="395">
        <v>0</v>
      </c>
      <c r="K256" s="108">
        <v>1</v>
      </c>
      <c r="L256" s="108">
        <v>20</v>
      </c>
      <c r="M256" s="109">
        <v>0.05</v>
      </c>
      <c r="N256" s="600">
        <v>4</v>
      </c>
      <c r="O256" s="328"/>
    </row>
    <row r="257" spans="1:15" s="18" customFormat="1" ht="30">
      <c r="A257" s="590" t="s">
        <v>52</v>
      </c>
      <c r="B257" s="106">
        <v>6</v>
      </c>
      <c r="C257" s="106" t="s">
        <v>9</v>
      </c>
      <c r="D257" s="111" t="s">
        <v>44</v>
      </c>
      <c r="E257" s="106" t="s">
        <v>137</v>
      </c>
      <c r="F257" s="395" t="e">
        <f>'Breakdown -Count'!F983/'Breakdown -Count'!K983</f>
        <v>#DIV/0!</v>
      </c>
      <c r="G257" s="395">
        <v>0.69230769230769229</v>
      </c>
      <c r="H257" s="395">
        <v>7.6923076923076927E-2</v>
      </c>
      <c r="I257" s="395">
        <v>0</v>
      </c>
      <c r="J257" s="395">
        <v>0</v>
      </c>
      <c r="K257" s="108">
        <v>1</v>
      </c>
      <c r="L257" s="108">
        <v>31</v>
      </c>
      <c r="M257" s="109">
        <v>3.2258064516129031E-2</v>
      </c>
      <c r="N257" s="600">
        <v>4.1538461538461542</v>
      </c>
      <c r="O257" s="328"/>
    </row>
    <row r="258" spans="1:15" s="18" customFormat="1" ht="30">
      <c r="A258" s="590" t="s">
        <v>50</v>
      </c>
      <c r="B258" s="106">
        <v>1</v>
      </c>
      <c r="C258" s="106" t="s">
        <v>9</v>
      </c>
      <c r="D258" s="111" t="s">
        <v>44</v>
      </c>
      <c r="E258" s="106" t="s">
        <v>137</v>
      </c>
      <c r="F258" s="395" t="e">
        <f>'Breakdown -Count'!F997/'Breakdown -Count'!K997</f>
        <v>#DIV/0!</v>
      </c>
      <c r="G258" s="395">
        <v>0.66666666666666663</v>
      </c>
      <c r="H258" s="395">
        <v>8.3333333333333329E-2</v>
      </c>
      <c r="I258" s="395">
        <v>0</v>
      </c>
      <c r="J258" s="395">
        <v>0</v>
      </c>
      <c r="K258" s="108">
        <v>1</v>
      </c>
      <c r="L258" s="108">
        <v>22</v>
      </c>
      <c r="M258" s="109">
        <v>4.5454545454545456E-2</v>
      </c>
      <c r="N258" s="600">
        <v>4.1666666666666661</v>
      </c>
      <c r="O258" s="328"/>
    </row>
    <row r="259" spans="1:15" s="18" customFormat="1" ht="30">
      <c r="A259" s="590" t="s">
        <v>50</v>
      </c>
      <c r="B259" s="106">
        <v>2</v>
      </c>
      <c r="C259" s="106" t="s">
        <v>9</v>
      </c>
      <c r="D259" s="111" t="s">
        <v>44</v>
      </c>
      <c r="E259" s="106" t="s">
        <v>137</v>
      </c>
      <c r="F259" s="395" t="e">
        <f>'Breakdown -Count'!F1011/'Breakdown -Count'!K1011</f>
        <v>#DIV/0!</v>
      </c>
      <c r="G259" s="395">
        <v>0.66666666666666663</v>
      </c>
      <c r="H259" s="395">
        <v>0.16666666666666666</v>
      </c>
      <c r="I259" s="395">
        <v>0.16666666666666666</v>
      </c>
      <c r="J259" s="395">
        <v>0</v>
      </c>
      <c r="K259" s="108">
        <v>0.99999999999999989</v>
      </c>
      <c r="L259" s="108">
        <v>10</v>
      </c>
      <c r="M259" s="109">
        <v>9.9999999999999992E-2</v>
      </c>
      <c r="N259" s="600">
        <v>3.5000000000000004</v>
      </c>
      <c r="O259" s="328"/>
    </row>
    <row r="260" spans="1:15" s="18" customFormat="1" ht="30">
      <c r="A260" s="590" t="s">
        <v>50</v>
      </c>
      <c r="B260" s="106">
        <v>3</v>
      </c>
      <c r="C260" s="106" t="s">
        <v>9</v>
      </c>
      <c r="D260" s="111" t="s">
        <v>44</v>
      </c>
      <c r="E260" s="106" t="s">
        <v>137</v>
      </c>
      <c r="F260" s="395" t="e">
        <f>'Breakdown -Count'!F1025/'Breakdown -Count'!K1025</f>
        <v>#DIV/0!</v>
      </c>
      <c r="G260" s="395">
        <v>0.77777777777777779</v>
      </c>
      <c r="H260" s="395">
        <v>0</v>
      </c>
      <c r="I260" s="395">
        <v>0</v>
      </c>
      <c r="J260" s="395">
        <v>0</v>
      </c>
      <c r="K260" s="108">
        <v>1</v>
      </c>
      <c r="L260" s="108">
        <v>18</v>
      </c>
      <c r="M260" s="109">
        <v>5.5555555555555552E-2</v>
      </c>
      <c r="N260" s="600">
        <v>4.2222222222222223</v>
      </c>
      <c r="O260" s="328"/>
    </row>
    <row r="261" spans="1:15" s="18" customFormat="1" ht="30">
      <c r="A261" s="590" t="s">
        <v>50</v>
      </c>
      <c r="B261" s="106">
        <v>6</v>
      </c>
      <c r="C261" s="106" t="s">
        <v>9</v>
      </c>
      <c r="D261" s="111" t="s">
        <v>44</v>
      </c>
      <c r="E261" s="106" t="s">
        <v>137</v>
      </c>
      <c r="F261" s="395" t="e">
        <f>'Breakdown -Count'!F1067/'Breakdown -Count'!K1067</f>
        <v>#DIV/0!</v>
      </c>
      <c r="G261" s="395">
        <v>0.75</v>
      </c>
      <c r="H261" s="395">
        <v>0</v>
      </c>
      <c r="I261" s="395">
        <v>0</v>
      </c>
      <c r="J261" s="395">
        <v>0</v>
      </c>
      <c r="K261" s="108">
        <v>1</v>
      </c>
      <c r="L261" s="108">
        <v>8</v>
      </c>
      <c r="M261" s="109">
        <v>0.125</v>
      </c>
      <c r="N261" s="600">
        <v>4.25</v>
      </c>
      <c r="O261" s="328"/>
    </row>
    <row r="262" spans="1:15" s="18" customFormat="1" ht="30">
      <c r="A262" s="590" t="s">
        <v>50</v>
      </c>
      <c r="B262" s="106">
        <v>7</v>
      </c>
      <c r="C262" s="106" t="s">
        <v>9</v>
      </c>
      <c r="D262" s="111" t="s">
        <v>44</v>
      </c>
      <c r="E262" s="106" t="s">
        <v>137</v>
      </c>
      <c r="F262" s="395" t="e">
        <f>'Breakdown -Count'!F1081/'Breakdown -Count'!K1081</f>
        <v>#DIV/0!</v>
      </c>
      <c r="G262" s="395">
        <v>0.5</v>
      </c>
      <c r="H262" s="395">
        <v>0</v>
      </c>
      <c r="I262" s="395">
        <v>0</v>
      </c>
      <c r="J262" s="395">
        <v>0</v>
      </c>
      <c r="K262" s="108">
        <v>1</v>
      </c>
      <c r="L262" s="108">
        <v>8</v>
      </c>
      <c r="M262" s="109">
        <v>0.125</v>
      </c>
      <c r="N262" s="600">
        <v>4.5</v>
      </c>
      <c r="O262" s="328"/>
    </row>
    <row r="263" spans="1:15" s="18" customFormat="1" ht="30">
      <c r="A263" s="590" t="s">
        <v>25</v>
      </c>
      <c r="B263" s="106">
        <v>1</v>
      </c>
      <c r="C263" s="106" t="s">
        <v>9</v>
      </c>
      <c r="D263" s="111" t="s">
        <v>44</v>
      </c>
      <c r="E263" s="106" t="s">
        <v>137</v>
      </c>
      <c r="F263" s="395" t="e">
        <f>'Breakdown -Count'!F1095/'Breakdown -Count'!K1095</f>
        <v>#DIV/0!</v>
      </c>
      <c r="G263" s="395">
        <v>0.47058823529411764</v>
      </c>
      <c r="H263" s="395">
        <v>0.35294117647058826</v>
      </c>
      <c r="I263" s="395">
        <v>5.8823529411764705E-2</v>
      </c>
      <c r="J263" s="395">
        <v>5.8823529411764705E-2</v>
      </c>
      <c r="K263" s="108">
        <v>1</v>
      </c>
      <c r="L263" s="108">
        <v>33</v>
      </c>
      <c r="M263" s="109">
        <v>3.0303030303030304E-2</v>
      </c>
      <c r="N263" s="600">
        <v>3.4117647058823528</v>
      </c>
      <c r="O263" s="328"/>
    </row>
    <row r="264" spans="1:15" s="18" customFormat="1" ht="30">
      <c r="A264" s="590" t="s">
        <v>25</v>
      </c>
      <c r="B264" s="106">
        <v>2</v>
      </c>
      <c r="C264" s="106" t="s">
        <v>9</v>
      </c>
      <c r="D264" s="111" t="s">
        <v>44</v>
      </c>
      <c r="E264" s="106" t="s">
        <v>137</v>
      </c>
      <c r="F264" s="395" t="e">
        <f>'Breakdown -Count'!F1109/'Breakdown -Count'!K1109</f>
        <v>#DIV/0!</v>
      </c>
      <c r="G264" s="395">
        <v>0.7</v>
      </c>
      <c r="H264" s="395">
        <v>0.1</v>
      </c>
      <c r="I264" s="395">
        <v>0</v>
      </c>
      <c r="J264" s="395">
        <v>0</v>
      </c>
      <c r="K264" s="108">
        <v>0.99999999999999989</v>
      </c>
      <c r="L264" s="108">
        <v>16</v>
      </c>
      <c r="M264" s="109">
        <v>6.2499999999999993E-2</v>
      </c>
      <c r="N264" s="600">
        <v>4.1000000000000005</v>
      </c>
      <c r="O264" s="328"/>
    </row>
    <row r="265" spans="1:15" s="18" customFormat="1" ht="30">
      <c r="A265" s="590" t="s">
        <v>25</v>
      </c>
      <c r="B265" s="106">
        <v>3</v>
      </c>
      <c r="C265" s="106" t="s">
        <v>9</v>
      </c>
      <c r="D265" s="111" t="s">
        <v>44</v>
      </c>
      <c r="E265" s="106" t="s">
        <v>137</v>
      </c>
      <c r="F265" s="395" t="e">
        <f>'Breakdown -Count'!F1123/'Breakdown -Count'!K1123</f>
        <v>#DIV/0!</v>
      </c>
      <c r="G265" s="395">
        <v>0.58333333333333337</v>
      </c>
      <c r="H265" s="395">
        <v>0.25</v>
      </c>
      <c r="I265" s="395">
        <v>0</v>
      </c>
      <c r="J265" s="395">
        <v>0</v>
      </c>
      <c r="K265" s="108">
        <v>1</v>
      </c>
      <c r="L265" s="108">
        <v>26</v>
      </c>
      <c r="M265" s="109">
        <v>3.8461538461538464E-2</v>
      </c>
      <c r="N265" s="600">
        <v>3.916666666666667</v>
      </c>
      <c r="O265" s="674"/>
    </row>
    <row r="266" spans="1:15" s="18" customFormat="1" ht="30">
      <c r="A266" s="590" t="s">
        <v>25</v>
      </c>
      <c r="B266" s="106">
        <v>4</v>
      </c>
      <c r="C266" s="106" t="s">
        <v>9</v>
      </c>
      <c r="D266" s="111" t="s">
        <v>44</v>
      </c>
      <c r="E266" s="106" t="s">
        <v>137</v>
      </c>
      <c r="F266" s="395" t="e">
        <f>'Breakdown -Count'!F1137/'Breakdown -Count'!K1137</f>
        <v>#DIV/0!</v>
      </c>
      <c r="G266" s="395">
        <v>0.77777777777777779</v>
      </c>
      <c r="H266" s="395">
        <v>0.1111111111111111</v>
      </c>
      <c r="I266" s="395">
        <v>0</v>
      </c>
      <c r="J266" s="395">
        <v>0</v>
      </c>
      <c r="K266" s="108">
        <v>1</v>
      </c>
      <c r="L266" s="108">
        <v>18</v>
      </c>
      <c r="M266" s="109">
        <v>5.5555555555555552E-2</v>
      </c>
      <c r="N266" s="600">
        <v>4</v>
      </c>
      <c r="O266" s="328"/>
    </row>
    <row r="267" spans="1:15" s="18" customFormat="1" ht="30">
      <c r="A267" s="590" t="s">
        <v>25</v>
      </c>
      <c r="B267" s="106">
        <v>5</v>
      </c>
      <c r="C267" s="106" t="s">
        <v>9</v>
      </c>
      <c r="D267" s="111" t="s">
        <v>44</v>
      </c>
      <c r="E267" s="106" t="s">
        <v>137</v>
      </c>
      <c r="F267" s="395" t="e">
        <f>'Breakdown -Count'!F1151/'Breakdown -Count'!K1151</f>
        <v>#DIV/0!</v>
      </c>
      <c r="G267" s="395">
        <v>0.5</v>
      </c>
      <c r="H267" s="395">
        <v>0.33333333333333331</v>
      </c>
      <c r="I267" s="395">
        <v>8.3333333333333329E-2</v>
      </c>
      <c r="J267" s="395">
        <v>0</v>
      </c>
      <c r="K267" s="108">
        <v>1</v>
      </c>
      <c r="L267" s="108">
        <v>22</v>
      </c>
      <c r="M267" s="109">
        <v>4.5454545454545456E-2</v>
      </c>
      <c r="N267" s="600">
        <v>3.583333333333333</v>
      </c>
      <c r="O267" s="328"/>
    </row>
    <row r="268" spans="1:15" s="18" customFormat="1" ht="30">
      <c r="A268" s="590" t="s">
        <v>25</v>
      </c>
      <c r="B268" s="106">
        <v>6</v>
      </c>
      <c r="C268" s="106" t="s">
        <v>9</v>
      </c>
      <c r="D268" s="111" t="s">
        <v>44</v>
      </c>
      <c r="E268" s="106" t="s">
        <v>137</v>
      </c>
      <c r="F268" s="395" t="e">
        <f>'Breakdown -Count'!F1165/'Breakdown -Count'!K1165</f>
        <v>#DIV/0!</v>
      </c>
      <c r="G268" s="395">
        <v>0.6</v>
      </c>
      <c r="H268" s="395">
        <v>0.1</v>
      </c>
      <c r="I268" s="395">
        <v>3.3333333333333333E-2</v>
      </c>
      <c r="J268" s="395">
        <v>0</v>
      </c>
      <c r="K268" s="108">
        <v>1</v>
      </c>
      <c r="L268" s="108">
        <v>44</v>
      </c>
      <c r="M268" s="109">
        <v>2.2727272727272728E-2</v>
      </c>
      <c r="N268" s="600">
        <v>4.0999999999999996</v>
      </c>
      <c r="O268" s="328"/>
    </row>
    <row r="269" spans="1:15" s="18" customFormat="1" ht="30">
      <c r="A269" s="590" t="s">
        <v>25</v>
      </c>
      <c r="B269" s="106">
        <v>7</v>
      </c>
      <c r="C269" s="106" t="s">
        <v>9</v>
      </c>
      <c r="D269" s="111" t="s">
        <v>44</v>
      </c>
      <c r="E269" s="106" t="s">
        <v>137</v>
      </c>
      <c r="F269" s="395" t="e">
        <f>'Breakdown -Count'!F1179/'Breakdown -Count'!K1179</f>
        <v>#DIV/0!</v>
      </c>
      <c r="G269" s="395">
        <v>0.63636363636363635</v>
      </c>
      <c r="H269" s="395">
        <v>0.36363636363636365</v>
      </c>
      <c r="I269" s="395">
        <v>0</v>
      </c>
      <c r="J269" s="395">
        <v>0</v>
      </c>
      <c r="K269" s="108">
        <v>1</v>
      </c>
      <c r="L269" s="108">
        <v>26</v>
      </c>
      <c r="M269" s="109">
        <v>3.8461538461538464E-2</v>
      </c>
      <c r="N269" s="600">
        <v>3.6363636363636362</v>
      </c>
      <c r="O269" s="328"/>
    </row>
    <row r="270" spans="1:15" s="18" customFormat="1" ht="30">
      <c r="A270" s="590" t="s">
        <v>53</v>
      </c>
      <c r="B270" s="106">
        <v>1</v>
      </c>
      <c r="C270" s="106" t="s">
        <v>10</v>
      </c>
      <c r="D270" s="111" t="s">
        <v>37</v>
      </c>
      <c r="E270" s="106" t="s">
        <v>137</v>
      </c>
      <c r="F270" s="395" t="e">
        <f>'Breakdown -Count'!F816/'Breakdown -Count'!K816</f>
        <v>#DIV/0!</v>
      </c>
      <c r="G270" s="395">
        <v>0.5</v>
      </c>
      <c r="H270" s="395">
        <v>0.125</v>
      </c>
      <c r="I270" s="395">
        <v>0.125</v>
      </c>
      <c r="J270" s="395">
        <v>0</v>
      </c>
      <c r="K270" s="108">
        <v>1</v>
      </c>
      <c r="L270" s="108">
        <v>22</v>
      </c>
      <c r="M270" s="109">
        <v>4.5454545454545456E-2</v>
      </c>
      <c r="N270" s="600">
        <v>3.875</v>
      </c>
      <c r="O270" s="328"/>
    </row>
    <row r="271" spans="1:15" s="18" customFormat="1" ht="30">
      <c r="A271" s="590" t="s">
        <v>53</v>
      </c>
      <c r="B271" s="106">
        <v>3</v>
      </c>
      <c r="C271" s="106" t="s">
        <v>10</v>
      </c>
      <c r="D271" s="111" t="s">
        <v>37</v>
      </c>
      <c r="E271" s="106" t="s">
        <v>137</v>
      </c>
      <c r="F271" s="395" t="e">
        <f>'Breakdown -Count'!F844/'Breakdown -Count'!K844</f>
        <v>#DIV/0!</v>
      </c>
      <c r="G271" s="395">
        <v>1</v>
      </c>
      <c r="H271" s="395">
        <v>0</v>
      </c>
      <c r="I271" s="395">
        <v>0</v>
      </c>
      <c r="J271" s="395">
        <v>0</v>
      </c>
      <c r="K271" s="108">
        <v>1</v>
      </c>
      <c r="L271" s="108">
        <v>12</v>
      </c>
      <c r="M271" s="109">
        <v>8.3333333333333329E-2</v>
      </c>
      <c r="N271" s="600">
        <v>4</v>
      </c>
      <c r="O271" s="328"/>
    </row>
    <row r="272" spans="1:15" s="18" customFormat="1" ht="30">
      <c r="A272" s="590" t="s">
        <v>53</v>
      </c>
      <c r="B272" s="106">
        <v>5</v>
      </c>
      <c r="C272" s="106" t="s">
        <v>10</v>
      </c>
      <c r="D272" s="111" t="s">
        <v>37</v>
      </c>
      <c r="E272" s="106" t="s">
        <v>137</v>
      </c>
      <c r="F272" s="395" t="e">
        <f>'Breakdown -Count'!F872/'Breakdown -Count'!K872</f>
        <v>#DIV/0!</v>
      </c>
      <c r="G272" s="395">
        <v>0.61904761904761907</v>
      </c>
      <c r="H272" s="395">
        <v>0.2857142857142857</v>
      </c>
      <c r="I272" s="395">
        <v>4.7619047619047616E-2</v>
      </c>
      <c r="J272" s="395">
        <v>0</v>
      </c>
      <c r="K272" s="108">
        <v>1</v>
      </c>
      <c r="L272" s="108">
        <v>43</v>
      </c>
      <c r="M272" s="109">
        <v>2.3255813953488372E-2</v>
      </c>
      <c r="N272" s="600">
        <v>3.666666666666667</v>
      </c>
      <c r="O272" s="328"/>
    </row>
    <row r="273" spans="1:15" s="18" customFormat="1" ht="30">
      <c r="A273" s="590" t="s">
        <v>53</v>
      </c>
      <c r="B273" s="106">
        <v>6</v>
      </c>
      <c r="C273" s="106" t="s">
        <v>10</v>
      </c>
      <c r="D273" s="111" t="s">
        <v>37</v>
      </c>
      <c r="E273" s="106" t="s">
        <v>137</v>
      </c>
      <c r="F273" s="395" t="e">
        <f>'Breakdown -Count'!F886/'Breakdown -Count'!K886</f>
        <v>#DIV/0!</v>
      </c>
      <c r="G273" s="395">
        <v>0.66666666666666663</v>
      </c>
      <c r="H273" s="395">
        <v>0.33333333333333331</v>
      </c>
      <c r="I273" s="395">
        <v>0</v>
      </c>
      <c r="J273" s="395">
        <v>0</v>
      </c>
      <c r="K273" s="108">
        <v>1</v>
      </c>
      <c r="L273" s="108">
        <v>10</v>
      </c>
      <c r="M273" s="109">
        <v>0.1</v>
      </c>
      <c r="N273" s="600">
        <v>3.6666666666666665</v>
      </c>
      <c r="O273" s="328"/>
    </row>
    <row r="274" spans="1:15" s="18" customFormat="1" ht="30">
      <c r="A274" s="590" t="s">
        <v>53</v>
      </c>
      <c r="B274" s="106">
        <v>7</v>
      </c>
      <c r="C274" s="106" t="s">
        <v>10</v>
      </c>
      <c r="D274" s="111" t="s">
        <v>37</v>
      </c>
      <c r="E274" s="106" t="s">
        <v>137</v>
      </c>
      <c r="F274" s="395" t="e">
        <f>'Breakdown -Count'!F900/'Breakdown -Count'!K900</f>
        <v>#DIV/0!</v>
      </c>
      <c r="G274" s="395">
        <v>0.66666666666666663</v>
      </c>
      <c r="H274" s="395">
        <v>0.33333333333333331</v>
      </c>
      <c r="I274" s="395">
        <v>0</v>
      </c>
      <c r="J274" s="395">
        <v>0</v>
      </c>
      <c r="K274" s="108">
        <v>1</v>
      </c>
      <c r="L274" s="108">
        <v>3</v>
      </c>
      <c r="M274" s="109">
        <v>0.33333333333333331</v>
      </c>
      <c r="N274" s="600">
        <v>3.6666666666666665</v>
      </c>
      <c r="O274" s="328"/>
    </row>
    <row r="275" spans="1:15" s="18" customFormat="1" ht="30">
      <c r="A275" s="590" t="s">
        <v>52</v>
      </c>
      <c r="B275" s="106">
        <v>1</v>
      </c>
      <c r="C275" s="106" t="s">
        <v>10</v>
      </c>
      <c r="D275" s="111" t="s">
        <v>37</v>
      </c>
      <c r="E275" s="106" t="s">
        <v>137</v>
      </c>
      <c r="F275" s="395" t="e">
        <f>'Breakdown -Count'!F914/'Breakdown -Count'!K914</f>
        <v>#DIV/0!</v>
      </c>
      <c r="G275" s="395">
        <v>0.6</v>
      </c>
      <c r="H275" s="395">
        <v>0.2</v>
      </c>
      <c r="I275" s="395">
        <v>0</v>
      </c>
      <c r="J275" s="395">
        <v>0</v>
      </c>
      <c r="K275" s="108">
        <v>1</v>
      </c>
      <c r="L275" s="108">
        <v>10</v>
      </c>
      <c r="M275" s="109">
        <v>0.1</v>
      </c>
      <c r="N275" s="600">
        <v>4</v>
      </c>
      <c r="O275" s="328"/>
    </row>
    <row r="276" spans="1:15" s="18" customFormat="1" ht="30">
      <c r="A276" s="590" t="s">
        <v>52</v>
      </c>
      <c r="B276" s="106">
        <v>2</v>
      </c>
      <c r="C276" s="106" t="s">
        <v>10</v>
      </c>
      <c r="D276" s="111" t="s">
        <v>37</v>
      </c>
      <c r="E276" s="106" t="s">
        <v>137</v>
      </c>
      <c r="F276" s="395" t="e">
        <f>'Breakdown -Count'!F928/'Breakdown -Count'!K928</f>
        <v>#DIV/0!</v>
      </c>
      <c r="G276" s="395">
        <v>0.58333333333333337</v>
      </c>
      <c r="H276" s="395">
        <v>0.25</v>
      </c>
      <c r="I276" s="395">
        <v>0</v>
      </c>
      <c r="J276" s="395">
        <v>0</v>
      </c>
      <c r="K276" s="108">
        <v>1</v>
      </c>
      <c r="L276" s="108">
        <v>19</v>
      </c>
      <c r="M276" s="109">
        <v>5.2631578947368418E-2</v>
      </c>
      <c r="N276" s="600">
        <v>3.916666666666667</v>
      </c>
      <c r="O276" s="674"/>
    </row>
    <row r="277" spans="1:15" s="18" customFormat="1" ht="30">
      <c r="A277" s="590" t="s">
        <v>52</v>
      </c>
      <c r="B277" s="106">
        <v>4</v>
      </c>
      <c r="C277" s="106" t="s">
        <v>10</v>
      </c>
      <c r="D277" s="111" t="s">
        <v>37</v>
      </c>
      <c r="E277" s="106" t="s">
        <v>137</v>
      </c>
      <c r="F277" s="395" t="e">
        <f>'Breakdown -Count'!F956/'Breakdown -Count'!K956</f>
        <v>#DIV/0!</v>
      </c>
      <c r="G277" s="395">
        <v>0.55555555555555558</v>
      </c>
      <c r="H277" s="395">
        <v>0.22222222222222221</v>
      </c>
      <c r="I277" s="395">
        <v>0</v>
      </c>
      <c r="J277" s="395">
        <v>0</v>
      </c>
      <c r="K277" s="108">
        <v>1</v>
      </c>
      <c r="L277" s="108">
        <v>20</v>
      </c>
      <c r="M277" s="109">
        <v>0.05</v>
      </c>
      <c r="N277" s="600">
        <v>4</v>
      </c>
      <c r="O277" s="328"/>
    </row>
    <row r="278" spans="1:15" s="18" customFormat="1" ht="30">
      <c r="A278" s="590" t="s">
        <v>52</v>
      </c>
      <c r="B278" s="106">
        <v>6</v>
      </c>
      <c r="C278" s="106" t="s">
        <v>10</v>
      </c>
      <c r="D278" s="111" t="s">
        <v>37</v>
      </c>
      <c r="E278" s="106" t="s">
        <v>137</v>
      </c>
      <c r="F278" s="395" t="e">
        <f>'Breakdown -Count'!F984/'Breakdown -Count'!K984</f>
        <v>#DIV/0!</v>
      </c>
      <c r="G278" s="395">
        <v>0.61538461538461542</v>
      </c>
      <c r="H278" s="395">
        <v>0.15384615384615385</v>
      </c>
      <c r="I278" s="395">
        <v>0</v>
      </c>
      <c r="J278" s="395">
        <v>0</v>
      </c>
      <c r="K278" s="108">
        <v>1</v>
      </c>
      <c r="L278" s="108">
        <v>31</v>
      </c>
      <c r="M278" s="109">
        <v>3.2258064516129031E-2</v>
      </c>
      <c r="N278" s="600">
        <v>4.0769230769230775</v>
      </c>
      <c r="O278" s="328"/>
    </row>
    <row r="279" spans="1:15" s="18" customFormat="1" ht="30">
      <c r="A279" s="590" t="s">
        <v>50</v>
      </c>
      <c r="B279" s="106">
        <v>1</v>
      </c>
      <c r="C279" s="106" t="s">
        <v>10</v>
      </c>
      <c r="D279" s="111" t="s">
        <v>37</v>
      </c>
      <c r="E279" s="106" t="s">
        <v>137</v>
      </c>
      <c r="F279" s="395" t="e">
        <f>'Breakdown -Count'!F998/'Breakdown -Count'!K998</f>
        <v>#DIV/0!</v>
      </c>
      <c r="G279" s="395">
        <v>0.66666666666666663</v>
      </c>
      <c r="H279" s="395">
        <v>8.3333333333333329E-2</v>
      </c>
      <c r="I279" s="395">
        <v>0</v>
      </c>
      <c r="J279" s="395">
        <v>0</v>
      </c>
      <c r="K279" s="108">
        <v>1</v>
      </c>
      <c r="L279" s="108">
        <v>22</v>
      </c>
      <c r="M279" s="109">
        <v>4.5454545454545456E-2</v>
      </c>
      <c r="N279" s="600">
        <v>4.1666666666666661</v>
      </c>
      <c r="O279" s="328"/>
    </row>
    <row r="280" spans="1:15" s="18" customFormat="1" ht="30">
      <c r="A280" s="590" t="s">
        <v>50</v>
      </c>
      <c r="B280" s="106">
        <v>3</v>
      </c>
      <c r="C280" s="106" t="s">
        <v>10</v>
      </c>
      <c r="D280" s="111" t="s">
        <v>37</v>
      </c>
      <c r="E280" s="106" t="s">
        <v>137</v>
      </c>
      <c r="F280" s="395" t="e">
        <f>'Breakdown -Count'!F1026/'Breakdown -Count'!K1026</f>
        <v>#DIV/0!</v>
      </c>
      <c r="G280" s="395">
        <v>0.66666666666666663</v>
      </c>
      <c r="H280" s="395">
        <v>0</v>
      </c>
      <c r="I280" s="395">
        <v>0</v>
      </c>
      <c r="J280" s="395">
        <v>0</v>
      </c>
      <c r="K280" s="108">
        <v>1</v>
      </c>
      <c r="L280" s="108">
        <v>18</v>
      </c>
      <c r="M280" s="109">
        <v>5.5555555555555552E-2</v>
      </c>
      <c r="N280" s="600">
        <v>4.333333333333333</v>
      </c>
      <c r="O280" s="328"/>
    </row>
    <row r="281" spans="1:15" s="18" customFormat="1" ht="30">
      <c r="A281" s="590" t="s">
        <v>50</v>
      </c>
      <c r="B281" s="106">
        <v>6</v>
      </c>
      <c r="C281" s="106" t="s">
        <v>10</v>
      </c>
      <c r="D281" s="111" t="s">
        <v>37</v>
      </c>
      <c r="E281" s="106" t="s">
        <v>137</v>
      </c>
      <c r="F281" s="395" t="e">
        <f>'Breakdown -Count'!F1068/'Breakdown -Count'!K1068</f>
        <v>#DIV/0!</v>
      </c>
      <c r="G281" s="395">
        <v>0.75</v>
      </c>
      <c r="H281" s="395">
        <v>0</v>
      </c>
      <c r="I281" s="395">
        <v>0</v>
      </c>
      <c r="J281" s="395">
        <v>0</v>
      </c>
      <c r="K281" s="108">
        <v>1</v>
      </c>
      <c r="L281" s="108">
        <v>8</v>
      </c>
      <c r="M281" s="109">
        <v>0.125</v>
      </c>
      <c r="N281" s="600">
        <v>4.25</v>
      </c>
      <c r="O281" s="328"/>
    </row>
    <row r="282" spans="1:15" s="18" customFormat="1" ht="30">
      <c r="A282" s="590" t="s">
        <v>50</v>
      </c>
      <c r="B282" s="106">
        <v>7</v>
      </c>
      <c r="C282" s="106" t="s">
        <v>10</v>
      </c>
      <c r="D282" s="111" t="s">
        <v>37</v>
      </c>
      <c r="E282" s="106" t="s">
        <v>137</v>
      </c>
      <c r="F282" s="395" t="e">
        <f>'Breakdown -Count'!F1082/'Breakdown -Count'!K1082</f>
        <v>#DIV/0!</v>
      </c>
      <c r="G282" s="395">
        <v>0.5</v>
      </c>
      <c r="H282" s="395">
        <v>0</v>
      </c>
      <c r="I282" s="395">
        <v>0</v>
      </c>
      <c r="J282" s="395">
        <v>0</v>
      </c>
      <c r="K282" s="108">
        <v>1</v>
      </c>
      <c r="L282" s="108">
        <v>8</v>
      </c>
      <c r="M282" s="109">
        <v>0.125</v>
      </c>
      <c r="N282" s="600">
        <v>4.5</v>
      </c>
      <c r="O282" s="328"/>
    </row>
    <row r="283" spans="1:15" s="18" customFormat="1" ht="30">
      <c r="A283" s="590" t="s">
        <v>25</v>
      </c>
      <c r="B283" s="106">
        <v>1</v>
      </c>
      <c r="C283" s="106" t="s">
        <v>10</v>
      </c>
      <c r="D283" s="111" t="s">
        <v>37</v>
      </c>
      <c r="E283" s="106" t="s">
        <v>137</v>
      </c>
      <c r="F283" s="395" t="e">
        <f>'Breakdown -Count'!F1096/'Breakdown -Count'!K1096</f>
        <v>#DIV/0!</v>
      </c>
      <c r="G283" s="395">
        <v>0.5</v>
      </c>
      <c r="H283" s="395">
        <v>0.27777777777777779</v>
      </c>
      <c r="I283" s="395">
        <v>5.5555555555555552E-2</v>
      </c>
      <c r="J283" s="395">
        <v>0</v>
      </c>
      <c r="K283" s="108">
        <v>1</v>
      </c>
      <c r="L283" s="108">
        <v>33</v>
      </c>
      <c r="M283" s="109">
        <v>3.0303030303030304E-2</v>
      </c>
      <c r="N283" s="600">
        <v>3.7777777777777777</v>
      </c>
      <c r="O283" s="328"/>
    </row>
    <row r="284" spans="1:15" s="18" customFormat="1" ht="30">
      <c r="A284" s="590" t="s">
        <v>25</v>
      </c>
      <c r="B284" s="106">
        <v>2</v>
      </c>
      <c r="C284" s="106" t="s">
        <v>10</v>
      </c>
      <c r="D284" s="111" t="s">
        <v>37</v>
      </c>
      <c r="E284" s="106" t="s">
        <v>137</v>
      </c>
      <c r="F284" s="395" t="e">
        <f>'Breakdown -Count'!F1110/'Breakdown -Count'!K1110</f>
        <v>#DIV/0!</v>
      </c>
      <c r="G284" s="395">
        <v>0.8</v>
      </c>
      <c r="H284" s="395">
        <v>0.1</v>
      </c>
      <c r="I284" s="395">
        <v>0</v>
      </c>
      <c r="J284" s="395">
        <v>0</v>
      </c>
      <c r="K284" s="108">
        <v>1</v>
      </c>
      <c r="L284" s="108">
        <v>16</v>
      </c>
      <c r="M284" s="109">
        <v>6.25E-2</v>
      </c>
      <c r="N284" s="600">
        <v>4</v>
      </c>
      <c r="O284" s="328"/>
    </row>
    <row r="285" spans="1:15" s="18" customFormat="1" ht="30">
      <c r="A285" s="590" t="s">
        <v>25</v>
      </c>
      <c r="B285" s="106">
        <v>3</v>
      </c>
      <c r="C285" s="106" t="s">
        <v>10</v>
      </c>
      <c r="D285" s="111" t="s">
        <v>37</v>
      </c>
      <c r="E285" s="106" t="s">
        <v>137</v>
      </c>
      <c r="F285" s="395" t="e">
        <f>'Breakdown -Count'!F1124/'Breakdown -Count'!K1124</f>
        <v>#DIV/0!</v>
      </c>
      <c r="G285" s="395">
        <v>0.41666666666666669</v>
      </c>
      <c r="H285" s="395">
        <v>0.33333333333333331</v>
      </c>
      <c r="I285" s="395">
        <v>0</v>
      </c>
      <c r="J285" s="395">
        <v>0</v>
      </c>
      <c r="K285" s="108">
        <v>1</v>
      </c>
      <c r="L285" s="108">
        <v>26</v>
      </c>
      <c r="M285" s="109">
        <v>3.8461538461538464E-2</v>
      </c>
      <c r="N285" s="600">
        <v>3.916666666666667</v>
      </c>
      <c r="O285" s="328"/>
    </row>
    <row r="286" spans="1:15" s="18" customFormat="1" ht="30">
      <c r="A286" s="590" t="s">
        <v>25</v>
      </c>
      <c r="B286" s="106">
        <v>4</v>
      </c>
      <c r="C286" s="106" t="s">
        <v>10</v>
      </c>
      <c r="D286" s="111" t="s">
        <v>37</v>
      </c>
      <c r="E286" s="106" t="s">
        <v>137</v>
      </c>
      <c r="F286" s="395" t="e">
        <f>'Breakdown -Count'!F1138/'Breakdown -Count'!K1138</f>
        <v>#DIV/0!</v>
      </c>
      <c r="G286" s="395">
        <v>0.66666666666666663</v>
      </c>
      <c r="H286" s="395">
        <v>0.1111111111111111</v>
      </c>
      <c r="I286" s="395">
        <v>0</v>
      </c>
      <c r="J286" s="395">
        <v>0</v>
      </c>
      <c r="K286" s="108">
        <v>1</v>
      </c>
      <c r="L286" s="108">
        <v>18</v>
      </c>
      <c r="M286" s="109">
        <v>5.5555555555555552E-2</v>
      </c>
      <c r="N286" s="600">
        <v>4.1111111111111107</v>
      </c>
      <c r="O286" s="328"/>
    </row>
    <row r="287" spans="1:15" s="18" customFormat="1" ht="30">
      <c r="A287" s="590" t="s">
        <v>25</v>
      </c>
      <c r="B287" s="106">
        <v>5</v>
      </c>
      <c r="C287" s="106" t="s">
        <v>10</v>
      </c>
      <c r="D287" s="111" t="s">
        <v>37</v>
      </c>
      <c r="E287" s="106" t="s">
        <v>137</v>
      </c>
      <c r="F287" s="395" t="e">
        <f>'Breakdown -Count'!F1152/'Breakdown -Count'!K1152</f>
        <v>#DIV/0!</v>
      </c>
      <c r="G287" s="395">
        <v>0.5</v>
      </c>
      <c r="H287" s="395">
        <v>0.25</v>
      </c>
      <c r="I287" s="395">
        <v>0</v>
      </c>
      <c r="J287" s="395">
        <v>8.3333333333333329E-2</v>
      </c>
      <c r="K287" s="108">
        <v>1</v>
      </c>
      <c r="L287" s="108">
        <v>22</v>
      </c>
      <c r="M287" s="109">
        <v>4.5454545454545456E-2</v>
      </c>
      <c r="N287" s="600">
        <v>3.6666666666666665</v>
      </c>
      <c r="O287" s="674"/>
    </row>
    <row r="288" spans="1:15" s="18" customFormat="1" ht="30">
      <c r="A288" s="590" t="s">
        <v>25</v>
      </c>
      <c r="B288" s="106">
        <v>6</v>
      </c>
      <c r="C288" s="106" t="s">
        <v>10</v>
      </c>
      <c r="D288" s="111" t="s">
        <v>37</v>
      </c>
      <c r="E288" s="106" t="s">
        <v>137</v>
      </c>
      <c r="F288" s="395" t="e">
        <f>'Breakdown -Count'!F1166/'Breakdown -Count'!K1166</f>
        <v>#DIV/0!</v>
      </c>
      <c r="G288" s="395">
        <v>0.6333333333333333</v>
      </c>
      <c r="H288" s="395">
        <v>0.13333333333333333</v>
      </c>
      <c r="I288" s="395">
        <v>3.3333333333333333E-2</v>
      </c>
      <c r="J288" s="395">
        <v>0</v>
      </c>
      <c r="K288" s="108">
        <v>0.99999999999999989</v>
      </c>
      <c r="L288" s="108">
        <v>44</v>
      </c>
      <c r="M288" s="109">
        <v>2.2727272727272724E-2</v>
      </c>
      <c r="N288" s="600">
        <v>4</v>
      </c>
      <c r="O288" s="328"/>
    </row>
    <row r="289" spans="1:15" s="18" customFormat="1" ht="30.75" thickBot="1">
      <c r="A289" s="592" t="s">
        <v>25</v>
      </c>
      <c r="B289" s="396">
        <v>7</v>
      </c>
      <c r="C289" s="396" t="s">
        <v>10</v>
      </c>
      <c r="D289" s="570" t="s">
        <v>37</v>
      </c>
      <c r="E289" s="396" t="s">
        <v>137</v>
      </c>
      <c r="F289" s="397" t="e">
        <f>'Breakdown -Count'!F1180/'Breakdown -Count'!K1180</f>
        <v>#DIV/0!</v>
      </c>
      <c r="G289" s="397">
        <v>0.63636363636363635</v>
      </c>
      <c r="H289" s="397">
        <v>0.36363636363636365</v>
      </c>
      <c r="I289" s="397">
        <v>0</v>
      </c>
      <c r="J289" s="397">
        <v>0</v>
      </c>
      <c r="K289" s="398">
        <v>1</v>
      </c>
      <c r="L289" s="398">
        <v>26</v>
      </c>
      <c r="M289" s="399">
        <v>3.8461538461538464E-2</v>
      </c>
      <c r="N289" s="601">
        <v>3.6363636363636362</v>
      </c>
      <c r="O289" s="328"/>
    </row>
    <row r="290" spans="1:15" s="18" customFormat="1">
      <c r="A290" s="591" t="s">
        <v>53</v>
      </c>
      <c r="B290" s="100">
        <v>1</v>
      </c>
      <c r="C290" s="100" t="s">
        <v>0</v>
      </c>
      <c r="D290" s="599" t="s">
        <v>32</v>
      </c>
      <c r="E290" s="100" t="s">
        <v>134</v>
      </c>
      <c r="F290" s="428" t="e">
        <f>'Breakdown -Count'!F810/'Breakdown -Count'!K810</f>
        <v>#DIV/0!</v>
      </c>
      <c r="G290" s="428">
        <v>0.5714285714285714</v>
      </c>
      <c r="H290" s="428">
        <v>0.2857142857142857</v>
      </c>
      <c r="I290" s="428">
        <v>0.14285714285714285</v>
      </c>
      <c r="J290" s="428">
        <v>0</v>
      </c>
      <c r="K290" s="103">
        <v>1</v>
      </c>
      <c r="L290" s="103">
        <v>22</v>
      </c>
      <c r="M290" s="104">
        <v>4.5454545454545456E-2</v>
      </c>
      <c r="N290" s="256">
        <v>3.4285714285714284</v>
      </c>
      <c r="O290" s="328"/>
    </row>
    <row r="291" spans="1:15" s="18" customFormat="1">
      <c r="A291" s="590" t="s">
        <v>53</v>
      </c>
      <c r="B291" s="106">
        <v>3</v>
      </c>
      <c r="C291" s="106" t="s">
        <v>0</v>
      </c>
      <c r="D291" s="594" t="s">
        <v>32</v>
      </c>
      <c r="E291" s="106" t="s">
        <v>134</v>
      </c>
      <c r="F291" s="395" t="e">
        <f>'Breakdown -Count'!F838/'Breakdown -Count'!K838</f>
        <v>#DIV/0!</v>
      </c>
      <c r="G291" s="395">
        <v>1</v>
      </c>
      <c r="H291" s="395">
        <v>0</v>
      </c>
      <c r="I291" s="395">
        <v>0</v>
      </c>
      <c r="J291" s="395">
        <v>0</v>
      </c>
      <c r="K291" s="108">
        <v>1</v>
      </c>
      <c r="L291" s="108">
        <v>12</v>
      </c>
      <c r="M291" s="109">
        <v>8.3333333333333329E-2</v>
      </c>
      <c r="N291" s="600">
        <v>4</v>
      </c>
      <c r="O291" s="328"/>
    </row>
    <row r="292" spans="1:15" s="18" customFormat="1">
      <c r="A292" s="590" t="s">
        <v>53</v>
      </c>
      <c r="B292" s="106">
        <v>5</v>
      </c>
      <c r="C292" s="106" t="s">
        <v>0</v>
      </c>
      <c r="D292" s="594" t="s">
        <v>32</v>
      </c>
      <c r="E292" s="106" t="s">
        <v>134</v>
      </c>
      <c r="F292" s="395" t="e">
        <f>'Breakdown -Count'!F866/'Breakdown -Count'!K866</f>
        <v>#DIV/0!</v>
      </c>
      <c r="G292" s="395">
        <v>0.53333333333333333</v>
      </c>
      <c r="H292" s="395">
        <v>0.26666666666666666</v>
      </c>
      <c r="I292" s="395">
        <v>0</v>
      </c>
      <c r="J292" s="395">
        <v>0</v>
      </c>
      <c r="K292" s="108">
        <v>1</v>
      </c>
      <c r="L292" s="108">
        <v>43</v>
      </c>
      <c r="M292" s="109">
        <v>2.3255813953488372E-2</v>
      </c>
      <c r="N292" s="600">
        <v>3.9333333333333336</v>
      </c>
      <c r="O292" s="328"/>
    </row>
    <row r="293" spans="1:15" s="18" customFormat="1">
      <c r="A293" s="590" t="s">
        <v>53</v>
      </c>
      <c r="B293" s="106">
        <v>6</v>
      </c>
      <c r="C293" s="106" t="s">
        <v>0</v>
      </c>
      <c r="D293" s="594" t="s">
        <v>32</v>
      </c>
      <c r="E293" s="106" t="s">
        <v>134</v>
      </c>
      <c r="F293" s="395" t="e">
        <f>'Breakdown -Count'!F880/'Breakdown -Count'!K880</f>
        <v>#DIV/0!</v>
      </c>
      <c r="G293" s="395">
        <v>1</v>
      </c>
      <c r="H293" s="395">
        <v>0</v>
      </c>
      <c r="I293" s="395">
        <v>0</v>
      </c>
      <c r="J293" s="395">
        <v>0</v>
      </c>
      <c r="K293" s="108">
        <v>1</v>
      </c>
      <c r="L293" s="108">
        <v>10</v>
      </c>
      <c r="M293" s="109">
        <v>0.1</v>
      </c>
      <c r="N293" s="600">
        <v>4</v>
      </c>
      <c r="O293" s="328"/>
    </row>
    <row r="294" spans="1:15" s="18" customFormat="1">
      <c r="A294" s="590" t="s">
        <v>53</v>
      </c>
      <c r="B294" s="106">
        <v>7</v>
      </c>
      <c r="C294" s="106" t="s">
        <v>0</v>
      </c>
      <c r="D294" s="594" t="s">
        <v>32</v>
      </c>
      <c r="E294" s="106" t="s">
        <v>134</v>
      </c>
      <c r="F294" s="395" t="e">
        <f>'Breakdown -Count'!F894/'Breakdown -Count'!K894</f>
        <v>#DIV/0!</v>
      </c>
      <c r="G294" s="395">
        <v>1</v>
      </c>
      <c r="H294" s="395">
        <v>0</v>
      </c>
      <c r="I294" s="395">
        <v>0</v>
      </c>
      <c r="J294" s="395">
        <v>0</v>
      </c>
      <c r="K294" s="108">
        <v>1</v>
      </c>
      <c r="L294" s="108">
        <v>3</v>
      </c>
      <c r="M294" s="109">
        <v>0.33333333333333331</v>
      </c>
      <c r="N294" s="600">
        <v>4</v>
      </c>
      <c r="O294" s="328"/>
    </row>
    <row r="295" spans="1:15" s="18" customFormat="1">
      <c r="A295" s="590" t="s">
        <v>52</v>
      </c>
      <c r="B295" s="106">
        <v>4</v>
      </c>
      <c r="C295" s="106" t="s">
        <v>0</v>
      </c>
      <c r="D295" s="594" t="s">
        <v>32</v>
      </c>
      <c r="E295" s="106" t="s">
        <v>134</v>
      </c>
      <c r="F295" s="395" t="e">
        <f>'Breakdown -Count'!F950/'Breakdown -Count'!K950</f>
        <v>#DIV/0!</v>
      </c>
      <c r="G295" s="395">
        <v>0.42857142857142855</v>
      </c>
      <c r="H295" s="395">
        <v>0.2857142857142857</v>
      </c>
      <c r="I295" s="395">
        <v>0.14285714285714285</v>
      </c>
      <c r="J295" s="395">
        <v>0</v>
      </c>
      <c r="K295" s="108">
        <v>1</v>
      </c>
      <c r="L295" s="108">
        <v>20</v>
      </c>
      <c r="M295" s="109">
        <v>0.05</v>
      </c>
      <c r="N295" s="600">
        <v>3.5714285714285712</v>
      </c>
      <c r="O295" s="328"/>
    </row>
    <row r="296" spans="1:15" s="18" customFormat="1">
      <c r="A296" s="590" t="s">
        <v>52</v>
      </c>
      <c r="B296" s="106">
        <v>6</v>
      </c>
      <c r="C296" s="106" t="s">
        <v>0</v>
      </c>
      <c r="D296" s="594" t="s">
        <v>32</v>
      </c>
      <c r="E296" s="106" t="s">
        <v>134</v>
      </c>
      <c r="F296" s="395" t="e">
        <f>'Breakdown -Count'!F978/'Breakdown -Count'!K978</f>
        <v>#DIV/0!</v>
      </c>
      <c r="G296" s="395">
        <v>0.625</v>
      </c>
      <c r="H296" s="395">
        <v>0.25</v>
      </c>
      <c r="I296" s="395">
        <v>0.125</v>
      </c>
      <c r="J296" s="395">
        <v>0</v>
      </c>
      <c r="K296" s="108">
        <v>1</v>
      </c>
      <c r="L296" s="108">
        <v>31</v>
      </c>
      <c r="M296" s="109">
        <v>3.2258064516129031E-2</v>
      </c>
      <c r="N296" s="600">
        <v>3.5</v>
      </c>
      <c r="O296" s="328"/>
    </row>
    <row r="297" spans="1:15" s="18" customFormat="1">
      <c r="A297" s="590" t="s">
        <v>25</v>
      </c>
      <c r="B297" s="106">
        <v>1</v>
      </c>
      <c r="C297" s="106" t="s">
        <v>0</v>
      </c>
      <c r="D297" s="594" t="s">
        <v>32</v>
      </c>
      <c r="E297" s="106" t="s">
        <v>134</v>
      </c>
      <c r="F297" s="395" t="e">
        <f>'Breakdown -Count'!F1090/'Breakdown -Count'!K1090</f>
        <v>#DIV/0!</v>
      </c>
      <c r="G297" s="395">
        <v>0.6</v>
      </c>
      <c r="H297" s="395">
        <v>0.2</v>
      </c>
      <c r="I297" s="395">
        <v>0.1</v>
      </c>
      <c r="J297" s="395">
        <v>0</v>
      </c>
      <c r="K297" s="108">
        <v>0.99999999999999989</v>
      </c>
      <c r="L297" s="108">
        <v>33</v>
      </c>
      <c r="M297" s="109">
        <v>3.03030303030303E-2</v>
      </c>
      <c r="N297" s="600">
        <v>3.7000000000000006</v>
      </c>
      <c r="O297" s="328"/>
    </row>
    <row r="298" spans="1:15" s="18" customFormat="1">
      <c r="A298" s="590" t="s">
        <v>53</v>
      </c>
      <c r="B298" s="106">
        <v>3</v>
      </c>
      <c r="C298" s="106" t="s">
        <v>15</v>
      </c>
      <c r="D298" s="110" t="s">
        <v>41</v>
      </c>
      <c r="E298" s="106" t="s">
        <v>134</v>
      </c>
      <c r="F298" s="395" t="e">
        <f>'Breakdown -Count'!F848/'Breakdown -Count'!K848</f>
        <v>#DIV/0!</v>
      </c>
      <c r="G298" s="395">
        <v>1</v>
      </c>
      <c r="H298" s="395">
        <v>0</v>
      </c>
      <c r="I298" s="395">
        <v>0</v>
      </c>
      <c r="J298" s="395">
        <v>0</v>
      </c>
      <c r="K298" s="108">
        <v>1</v>
      </c>
      <c r="L298" s="108">
        <v>12</v>
      </c>
      <c r="M298" s="109">
        <v>8.3333333333333329E-2</v>
      </c>
      <c r="N298" s="600">
        <v>4</v>
      </c>
      <c r="O298" s="328"/>
    </row>
    <row r="299" spans="1:15" s="18" customFormat="1">
      <c r="A299" s="590" t="s">
        <v>53</v>
      </c>
      <c r="B299" s="106">
        <v>5</v>
      </c>
      <c r="C299" s="106" t="s">
        <v>15</v>
      </c>
      <c r="D299" s="110" t="s">
        <v>41</v>
      </c>
      <c r="E299" s="106" t="s">
        <v>134</v>
      </c>
      <c r="F299" s="395" t="e">
        <f>'Breakdown -Count'!F876/'Breakdown -Count'!K876</f>
        <v>#DIV/0!</v>
      </c>
      <c r="G299" s="395">
        <v>0.5</v>
      </c>
      <c r="H299" s="395">
        <v>0.36363636363636365</v>
      </c>
      <c r="I299" s="395">
        <v>0</v>
      </c>
      <c r="J299" s="395">
        <v>9.0909090909090912E-2</v>
      </c>
      <c r="K299" s="108">
        <v>1</v>
      </c>
      <c r="L299" s="108">
        <v>43</v>
      </c>
      <c r="M299" s="109">
        <v>2.3255813953488372E-2</v>
      </c>
      <c r="N299" s="600">
        <v>3.4090909090909092</v>
      </c>
      <c r="O299" s="328"/>
    </row>
    <row r="300" spans="1:15" s="18" customFormat="1">
      <c r="A300" s="590" t="s">
        <v>53</v>
      </c>
      <c r="B300" s="106">
        <v>7</v>
      </c>
      <c r="C300" s="106" t="s">
        <v>15</v>
      </c>
      <c r="D300" s="110" t="s">
        <v>41</v>
      </c>
      <c r="E300" s="106" t="s">
        <v>134</v>
      </c>
      <c r="F300" s="395" t="e">
        <f>'Breakdown -Count'!F904/'Breakdown -Count'!K904</f>
        <v>#DIV/0!</v>
      </c>
      <c r="G300" s="395">
        <v>0.66666666666666663</v>
      </c>
      <c r="H300" s="395">
        <v>0.33333333333333331</v>
      </c>
      <c r="I300" s="395">
        <v>0</v>
      </c>
      <c r="J300" s="395">
        <v>0</v>
      </c>
      <c r="K300" s="108">
        <v>1</v>
      </c>
      <c r="L300" s="108">
        <v>3</v>
      </c>
      <c r="M300" s="109">
        <v>0.33333333333333331</v>
      </c>
      <c r="N300" s="600">
        <v>3.6666666666666665</v>
      </c>
      <c r="O300" s="328"/>
    </row>
    <row r="301" spans="1:15" s="18" customFormat="1">
      <c r="A301" s="590" t="s">
        <v>52</v>
      </c>
      <c r="B301" s="106">
        <v>1</v>
      </c>
      <c r="C301" s="106" t="s">
        <v>15</v>
      </c>
      <c r="D301" s="110" t="s">
        <v>41</v>
      </c>
      <c r="E301" s="106" t="s">
        <v>134</v>
      </c>
      <c r="F301" s="395" t="e">
        <f>'Breakdown -Count'!F918/'Breakdown -Count'!K918</f>
        <v>#DIV/0!</v>
      </c>
      <c r="G301" s="395">
        <v>0.4</v>
      </c>
      <c r="H301" s="395">
        <v>0.2</v>
      </c>
      <c r="I301" s="395">
        <v>0</v>
      </c>
      <c r="J301" s="395">
        <v>0</v>
      </c>
      <c r="K301" s="108">
        <v>1</v>
      </c>
      <c r="L301" s="108">
        <v>10</v>
      </c>
      <c r="M301" s="109">
        <v>0.1</v>
      </c>
      <c r="N301" s="600">
        <v>4.2</v>
      </c>
      <c r="O301" s="328"/>
    </row>
    <row r="302" spans="1:15" s="18" customFormat="1">
      <c r="A302" s="590" t="s">
        <v>52</v>
      </c>
      <c r="B302" s="106">
        <v>2</v>
      </c>
      <c r="C302" s="106" t="s">
        <v>15</v>
      </c>
      <c r="D302" s="110" t="s">
        <v>41</v>
      </c>
      <c r="E302" s="106" t="s">
        <v>134</v>
      </c>
      <c r="F302" s="395" t="e">
        <f>'Breakdown -Count'!F932/'Breakdown -Count'!K932</f>
        <v>#DIV/0!</v>
      </c>
      <c r="G302" s="395">
        <v>0.45454545454545453</v>
      </c>
      <c r="H302" s="395">
        <v>0.27272727272727271</v>
      </c>
      <c r="I302" s="395">
        <v>0</v>
      </c>
      <c r="J302" s="395">
        <v>0</v>
      </c>
      <c r="K302" s="108">
        <v>1</v>
      </c>
      <c r="L302" s="108">
        <v>19</v>
      </c>
      <c r="M302" s="109">
        <v>5.2631578947368418E-2</v>
      </c>
      <c r="N302" s="600">
        <v>4</v>
      </c>
      <c r="O302" s="328"/>
    </row>
    <row r="303" spans="1:15" s="18" customFormat="1">
      <c r="A303" s="590" t="s">
        <v>50</v>
      </c>
      <c r="B303" s="106">
        <v>1</v>
      </c>
      <c r="C303" s="106" t="s">
        <v>15</v>
      </c>
      <c r="D303" s="110" t="s">
        <v>41</v>
      </c>
      <c r="E303" s="106" t="s">
        <v>134</v>
      </c>
      <c r="F303" s="395" t="e">
        <f>'Breakdown -Count'!F1002/'Breakdown -Count'!K1002</f>
        <v>#DIV/0!</v>
      </c>
      <c r="G303" s="395">
        <v>0.41666666666666669</v>
      </c>
      <c r="H303" s="395">
        <v>0.33333333333333331</v>
      </c>
      <c r="I303" s="395">
        <v>0</v>
      </c>
      <c r="J303" s="395">
        <v>0</v>
      </c>
      <c r="K303" s="108">
        <v>1</v>
      </c>
      <c r="L303" s="108">
        <v>22</v>
      </c>
      <c r="M303" s="109">
        <v>4.5454545454545456E-2</v>
      </c>
      <c r="N303" s="600">
        <v>3.916666666666667</v>
      </c>
      <c r="O303" s="328"/>
    </row>
    <row r="304" spans="1:15" s="18" customFormat="1">
      <c r="A304" s="590" t="s">
        <v>50</v>
      </c>
      <c r="B304" s="106">
        <v>7</v>
      </c>
      <c r="C304" s="106" t="s">
        <v>15</v>
      </c>
      <c r="D304" s="110" t="s">
        <v>41</v>
      </c>
      <c r="E304" s="106" t="s">
        <v>134</v>
      </c>
      <c r="F304" s="395" t="e">
        <f>'Breakdown -Count'!F1086/'Breakdown -Count'!K1086</f>
        <v>#DIV/0!</v>
      </c>
      <c r="G304" s="395">
        <v>0.5</v>
      </c>
      <c r="H304" s="395">
        <v>0</v>
      </c>
      <c r="I304" s="395">
        <v>0</v>
      </c>
      <c r="J304" s="395">
        <v>0</v>
      </c>
      <c r="K304" s="108">
        <v>1</v>
      </c>
      <c r="L304" s="108">
        <v>8</v>
      </c>
      <c r="M304" s="109">
        <v>0.125</v>
      </c>
      <c r="N304" s="600">
        <v>4.5</v>
      </c>
      <c r="O304" s="328"/>
    </row>
    <row r="305" spans="1:15" s="18" customFormat="1">
      <c r="A305" s="590" t="s">
        <v>25</v>
      </c>
      <c r="B305" s="106">
        <v>6</v>
      </c>
      <c r="C305" s="106" t="s">
        <v>15</v>
      </c>
      <c r="D305" s="110" t="s">
        <v>41</v>
      </c>
      <c r="E305" s="106" t="s">
        <v>134</v>
      </c>
      <c r="F305" s="395" t="e">
        <f>'Breakdown -Count'!F1170/'Breakdown -Count'!K1170</f>
        <v>#DIV/0!</v>
      </c>
      <c r="G305" s="395">
        <v>0.48275862068965519</v>
      </c>
      <c r="H305" s="395">
        <v>0.34482758620689657</v>
      </c>
      <c r="I305" s="395">
        <v>0</v>
      </c>
      <c r="J305" s="395">
        <v>0</v>
      </c>
      <c r="K305" s="108">
        <v>1</v>
      </c>
      <c r="L305" s="108">
        <v>44</v>
      </c>
      <c r="M305" s="109">
        <v>2.2727272727272728E-2</v>
      </c>
      <c r="N305" s="600">
        <v>3.8275862068965516</v>
      </c>
      <c r="O305" s="328"/>
    </row>
    <row r="306" spans="1:15" s="18" customFormat="1" ht="15.75" thickBot="1">
      <c r="A306" s="592" t="s">
        <v>25</v>
      </c>
      <c r="B306" s="396">
        <v>7</v>
      </c>
      <c r="C306" s="396" t="s">
        <v>15</v>
      </c>
      <c r="D306" s="336" t="s">
        <v>41</v>
      </c>
      <c r="E306" s="396" t="s">
        <v>134</v>
      </c>
      <c r="F306" s="397" t="e">
        <f>'Breakdown -Count'!F1184/'Breakdown -Count'!K1184</f>
        <v>#DIV/0!</v>
      </c>
      <c r="G306" s="397">
        <v>0.45454545454545453</v>
      </c>
      <c r="H306" s="397">
        <v>0.36363636363636365</v>
      </c>
      <c r="I306" s="397">
        <v>0</v>
      </c>
      <c r="J306" s="397">
        <v>9.0909090909090912E-2</v>
      </c>
      <c r="K306" s="398">
        <v>1</v>
      </c>
      <c r="L306" s="398">
        <v>26</v>
      </c>
      <c r="M306" s="399">
        <v>3.8461538461538464E-2</v>
      </c>
      <c r="N306" s="601">
        <v>3.4545454545454541</v>
      </c>
      <c r="O306" s="328"/>
    </row>
    <row r="307" spans="1:15" s="18" customFormat="1">
      <c r="A307" s="591" t="s">
        <v>51</v>
      </c>
      <c r="B307" s="100">
        <v>1</v>
      </c>
      <c r="C307" s="100" t="s">
        <v>12</v>
      </c>
      <c r="D307" s="569" t="s">
        <v>38</v>
      </c>
      <c r="E307" s="100" t="s">
        <v>138</v>
      </c>
      <c r="F307" s="428" t="e">
        <f>'Breakdown -Count'!F804/'Breakdown -Count'!K804</f>
        <v>#DIV/0!</v>
      </c>
      <c r="G307" s="428">
        <v>0.55555555555555558</v>
      </c>
      <c r="H307" s="428">
        <v>0.27777777777777779</v>
      </c>
      <c r="I307" s="428">
        <v>5.5555555555555552E-2</v>
      </c>
      <c r="J307" s="428">
        <v>0</v>
      </c>
      <c r="K307" s="8">
        <v>1</v>
      </c>
      <c r="L307" s="8">
        <v>32</v>
      </c>
      <c r="M307" s="10">
        <v>3.125E-2</v>
      </c>
      <c r="N307" s="254">
        <v>3.7222222222222223</v>
      </c>
      <c r="O307" s="328"/>
    </row>
    <row r="308" spans="1:15" s="18" customFormat="1">
      <c r="A308" s="590" t="s">
        <v>53</v>
      </c>
      <c r="B308" s="106">
        <v>3</v>
      </c>
      <c r="C308" s="106" t="s">
        <v>12</v>
      </c>
      <c r="D308" s="110" t="s">
        <v>38</v>
      </c>
      <c r="E308" s="106" t="s">
        <v>138</v>
      </c>
      <c r="F308" s="395" t="e">
        <f>'Breakdown -Count'!F846/'Breakdown -Count'!K846</f>
        <v>#DIV/0!</v>
      </c>
      <c r="G308" s="395">
        <v>1</v>
      </c>
      <c r="H308" s="395">
        <v>0</v>
      </c>
      <c r="I308" s="395">
        <v>0</v>
      </c>
      <c r="J308" s="395">
        <v>0</v>
      </c>
      <c r="K308" s="108">
        <v>1</v>
      </c>
      <c r="L308" s="108">
        <v>12</v>
      </c>
      <c r="M308" s="109">
        <v>8.3333333333333329E-2</v>
      </c>
      <c r="N308" s="600">
        <v>4</v>
      </c>
      <c r="O308" s="328"/>
    </row>
    <row r="309" spans="1:15" s="18" customFormat="1">
      <c r="A309" s="590" t="s">
        <v>52</v>
      </c>
      <c r="B309" s="106">
        <v>1</v>
      </c>
      <c r="C309" s="106" t="s">
        <v>12</v>
      </c>
      <c r="D309" s="110" t="s">
        <v>38</v>
      </c>
      <c r="E309" s="106" t="s">
        <v>138</v>
      </c>
      <c r="F309" s="395" t="e">
        <f>'Breakdown -Count'!F916/'Breakdown -Count'!K916</f>
        <v>#DIV/0!</v>
      </c>
      <c r="G309" s="395">
        <v>0.6</v>
      </c>
      <c r="H309" s="395">
        <v>0.2</v>
      </c>
      <c r="I309" s="395">
        <v>0</v>
      </c>
      <c r="J309" s="395">
        <v>0</v>
      </c>
      <c r="K309" s="108">
        <v>1</v>
      </c>
      <c r="L309" s="108">
        <v>10</v>
      </c>
      <c r="M309" s="109">
        <v>0.1</v>
      </c>
      <c r="N309" s="600">
        <v>4</v>
      </c>
      <c r="O309" s="328"/>
    </row>
    <row r="310" spans="1:15" s="18" customFormat="1">
      <c r="A310" s="590" t="s">
        <v>52</v>
      </c>
      <c r="B310" s="106">
        <v>6</v>
      </c>
      <c r="C310" s="106" t="s">
        <v>12</v>
      </c>
      <c r="D310" s="110" t="s">
        <v>38</v>
      </c>
      <c r="E310" s="106" t="s">
        <v>138</v>
      </c>
      <c r="F310" s="395" t="e">
        <f>'Breakdown -Count'!F986/'Breakdown -Count'!K986</f>
        <v>#DIV/0!</v>
      </c>
      <c r="G310" s="395">
        <v>0.46153846153846156</v>
      </c>
      <c r="H310" s="395">
        <v>0.38461538461538464</v>
      </c>
      <c r="I310" s="395">
        <v>0</v>
      </c>
      <c r="J310" s="395">
        <v>0</v>
      </c>
      <c r="K310" s="108">
        <v>1</v>
      </c>
      <c r="L310" s="108">
        <v>31</v>
      </c>
      <c r="M310" s="109">
        <v>3.2258064516129031E-2</v>
      </c>
      <c r="N310" s="600">
        <v>3.7692307692307692</v>
      </c>
      <c r="O310" s="328"/>
    </row>
    <row r="311" spans="1:15" s="18" customFormat="1">
      <c r="A311" s="590" t="s">
        <v>50</v>
      </c>
      <c r="B311" s="106">
        <v>3</v>
      </c>
      <c r="C311" s="106" t="s">
        <v>12</v>
      </c>
      <c r="D311" s="110" t="s">
        <v>38</v>
      </c>
      <c r="E311" s="106" t="s">
        <v>138</v>
      </c>
      <c r="F311" s="395" t="e">
        <f>'Breakdown -Count'!F1028/'Breakdown -Count'!K1028</f>
        <v>#DIV/0!</v>
      </c>
      <c r="G311" s="395">
        <v>0.55555555555555558</v>
      </c>
      <c r="H311" s="395">
        <v>0</v>
      </c>
      <c r="I311" s="395">
        <v>0</v>
      </c>
      <c r="J311" s="395">
        <v>0.1111111111111111</v>
      </c>
      <c r="K311" s="108">
        <v>1</v>
      </c>
      <c r="L311" s="108">
        <v>18</v>
      </c>
      <c r="M311" s="109">
        <v>5.5555555555555552E-2</v>
      </c>
      <c r="N311" s="600">
        <v>4</v>
      </c>
      <c r="O311" s="328"/>
    </row>
    <row r="312" spans="1:15" s="18" customFormat="1">
      <c r="A312" s="590" t="s">
        <v>50</v>
      </c>
      <c r="B312" s="106">
        <v>6</v>
      </c>
      <c r="C312" s="106" t="s">
        <v>12</v>
      </c>
      <c r="D312" s="110" t="s">
        <v>38</v>
      </c>
      <c r="E312" s="106" t="s">
        <v>138</v>
      </c>
      <c r="F312" s="395" t="e">
        <f>'Breakdown -Count'!F1070/'Breakdown -Count'!K1070</f>
        <v>#DIV/0!</v>
      </c>
      <c r="G312" s="395">
        <v>0.75</v>
      </c>
      <c r="H312" s="395">
        <v>0.25</v>
      </c>
      <c r="I312" s="395">
        <v>0</v>
      </c>
      <c r="J312" s="395">
        <v>0</v>
      </c>
      <c r="K312" s="108">
        <v>1</v>
      </c>
      <c r="L312" s="108">
        <v>8</v>
      </c>
      <c r="M312" s="109">
        <v>0.125</v>
      </c>
      <c r="N312" s="600">
        <v>3.75</v>
      </c>
      <c r="O312" s="328"/>
    </row>
    <row r="313" spans="1:15" s="18" customFormat="1">
      <c r="A313" s="590" t="s">
        <v>50</v>
      </c>
      <c r="B313" s="106">
        <v>7</v>
      </c>
      <c r="C313" s="106" t="s">
        <v>12</v>
      </c>
      <c r="D313" s="110" t="s">
        <v>38</v>
      </c>
      <c r="E313" s="106" t="s">
        <v>138</v>
      </c>
      <c r="F313" s="395" t="e">
        <f>'Breakdown -Count'!F1084/'Breakdown -Count'!K1084</f>
        <v>#DIV/0!</v>
      </c>
      <c r="G313" s="395">
        <v>0.5</v>
      </c>
      <c r="H313" s="395">
        <v>0</v>
      </c>
      <c r="I313" s="395">
        <v>0</v>
      </c>
      <c r="J313" s="395">
        <v>0</v>
      </c>
      <c r="K313" s="108">
        <v>1</v>
      </c>
      <c r="L313" s="108">
        <v>8</v>
      </c>
      <c r="M313" s="109">
        <v>0.125</v>
      </c>
      <c r="N313" s="600">
        <v>4.5</v>
      </c>
      <c r="O313" s="328"/>
    </row>
    <row r="314" spans="1:15" s="18" customFormat="1">
      <c r="A314" s="590" t="s">
        <v>25</v>
      </c>
      <c r="B314" s="106">
        <v>2</v>
      </c>
      <c r="C314" s="106" t="s">
        <v>12</v>
      </c>
      <c r="D314" s="110" t="s">
        <v>38</v>
      </c>
      <c r="E314" s="106" t="s">
        <v>138</v>
      </c>
      <c r="F314" s="395" t="e">
        <f>'Breakdown -Count'!F1112/'Breakdown -Count'!K1112</f>
        <v>#DIV/0!</v>
      </c>
      <c r="G314" s="395">
        <v>0.4</v>
      </c>
      <c r="H314" s="395">
        <v>0.1</v>
      </c>
      <c r="I314" s="395">
        <v>0.1</v>
      </c>
      <c r="J314" s="395">
        <v>0.1</v>
      </c>
      <c r="K314" s="108">
        <v>0.99999999999999989</v>
      </c>
      <c r="L314" s="108">
        <v>16</v>
      </c>
      <c r="M314" s="109">
        <v>6.2499999999999993E-2</v>
      </c>
      <c r="N314" s="600">
        <v>3.7000000000000011</v>
      </c>
      <c r="O314" s="328"/>
    </row>
    <row r="315" spans="1:15" s="18" customFormat="1">
      <c r="A315" s="590" t="s">
        <v>25</v>
      </c>
      <c r="B315" s="106">
        <v>3</v>
      </c>
      <c r="C315" s="106" t="s">
        <v>12</v>
      </c>
      <c r="D315" s="110" t="s">
        <v>38</v>
      </c>
      <c r="E315" s="106" t="s">
        <v>138</v>
      </c>
      <c r="F315" s="395" t="e">
        <f>'Breakdown -Count'!F1126/'Breakdown -Count'!K1126</f>
        <v>#DIV/0!</v>
      </c>
      <c r="G315" s="395">
        <v>0.5</v>
      </c>
      <c r="H315" s="395">
        <v>0.33333333333333331</v>
      </c>
      <c r="I315" s="395">
        <v>0</v>
      </c>
      <c r="J315" s="395">
        <v>0</v>
      </c>
      <c r="K315" s="108">
        <v>1</v>
      </c>
      <c r="L315" s="108">
        <v>26</v>
      </c>
      <c r="M315" s="109">
        <v>3.8461538461538464E-2</v>
      </c>
      <c r="N315" s="600">
        <v>3.833333333333333</v>
      </c>
      <c r="O315" s="328"/>
    </row>
    <row r="316" spans="1:15" s="18" customFormat="1">
      <c r="A316" s="590" t="s">
        <v>25</v>
      </c>
      <c r="B316" s="106">
        <v>6</v>
      </c>
      <c r="C316" s="106" t="s">
        <v>12</v>
      </c>
      <c r="D316" s="110" t="s">
        <v>38</v>
      </c>
      <c r="E316" s="106" t="s">
        <v>138</v>
      </c>
      <c r="F316" s="395" t="e">
        <f>'Breakdown -Count'!F1168/'Breakdown -Count'!K1168</f>
        <v>#DIV/0!</v>
      </c>
      <c r="G316" s="395">
        <v>0.48275862068965519</v>
      </c>
      <c r="H316" s="395">
        <v>0.37931034482758619</v>
      </c>
      <c r="I316" s="395">
        <v>3.4482758620689655E-2</v>
      </c>
      <c r="J316" s="395">
        <v>0</v>
      </c>
      <c r="K316" s="108">
        <v>1</v>
      </c>
      <c r="L316" s="108">
        <v>44</v>
      </c>
      <c r="M316" s="109">
        <v>2.2727272727272728E-2</v>
      </c>
      <c r="N316" s="600">
        <v>3.6551724137931036</v>
      </c>
      <c r="O316" s="328"/>
    </row>
    <row r="317" spans="1:15" s="18" customFormat="1" ht="15.75" thickBot="1">
      <c r="A317" s="592" t="s">
        <v>25</v>
      </c>
      <c r="B317" s="396">
        <v>7</v>
      </c>
      <c r="C317" s="396" t="s">
        <v>12</v>
      </c>
      <c r="D317" s="336" t="s">
        <v>38</v>
      </c>
      <c r="E317" s="396" t="s">
        <v>138</v>
      </c>
      <c r="F317" s="397" t="e">
        <f>'Breakdown -Count'!F1182/'Breakdown -Count'!K1182</f>
        <v>#DIV/0!</v>
      </c>
      <c r="G317" s="397">
        <v>0.45454545454545453</v>
      </c>
      <c r="H317" s="397">
        <v>0.36363636363636365</v>
      </c>
      <c r="I317" s="397">
        <v>9.0909090909090912E-2</v>
      </c>
      <c r="J317" s="397">
        <v>9.0909090909090912E-2</v>
      </c>
      <c r="K317" s="398">
        <v>1</v>
      </c>
      <c r="L317" s="398">
        <v>26</v>
      </c>
      <c r="M317" s="399">
        <v>3.8461538461538464E-2</v>
      </c>
      <c r="N317" s="601">
        <v>3.1818181818181817</v>
      </c>
      <c r="O317" s="328"/>
    </row>
  </sheetData>
  <autoFilter ref="A3:N70"/>
  <pageMargins left="0.7" right="0.7" top="0.75" bottom="0.75" header="0.3" footer="0.3"/>
</worksheet>
</file>

<file path=xl/worksheets/sheet8.xml><?xml version="1.0" encoding="utf-8"?>
<worksheet xmlns="http://schemas.openxmlformats.org/spreadsheetml/2006/main" xmlns:r="http://schemas.openxmlformats.org/officeDocument/2006/relationships">
  <dimension ref="B1:L37"/>
  <sheetViews>
    <sheetView workbookViewId="0">
      <selection activeCell="J12" sqref="J12"/>
    </sheetView>
  </sheetViews>
  <sheetFormatPr defaultColWidth="16.42578125" defaultRowHeight="15"/>
  <cols>
    <col min="5" max="5" width="4.28515625" customWidth="1"/>
    <col min="9" max="9" width="7.42578125" customWidth="1"/>
  </cols>
  <sheetData>
    <row r="1" spans="2:12">
      <c r="B1" t="s">
        <v>239</v>
      </c>
      <c r="F1" t="s">
        <v>240</v>
      </c>
      <c r="J1" t="s">
        <v>241</v>
      </c>
    </row>
    <row r="2" spans="2:12" s="27" customFormat="1" ht="30">
      <c r="B2" s="678" t="s">
        <v>244</v>
      </c>
      <c r="C2" s="678" t="s">
        <v>237</v>
      </c>
      <c r="D2" s="678" t="s">
        <v>142</v>
      </c>
      <c r="F2" s="679" t="s">
        <v>244</v>
      </c>
      <c r="G2" s="679" t="s">
        <v>237</v>
      </c>
      <c r="H2" s="679" t="s">
        <v>142</v>
      </c>
      <c r="J2" s="694" t="s">
        <v>244</v>
      </c>
      <c r="K2" s="694" t="s">
        <v>237</v>
      </c>
      <c r="L2" s="680" t="s">
        <v>142</v>
      </c>
    </row>
    <row r="3" spans="2:12" s="476" customFormat="1">
      <c r="B3" s="682" t="s">
        <v>135</v>
      </c>
      <c r="C3" s="476">
        <v>24</v>
      </c>
      <c r="D3" s="677">
        <f t="shared" ref="D3:D9" si="0">C3/67</f>
        <v>0.35820895522388058</v>
      </c>
      <c r="F3" s="682" t="s">
        <v>135</v>
      </c>
      <c r="G3" s="476">
        <v>24</v>
      </c>
      <c r="H3" s="677">
        <f t="shared" ref="H3:H8" si="1">G3/74</f>
        <v>0.32432432432432434</v>
      </c>
      <c r="J3" s="682" t="s">
        <v>135</v>
      </c>
      <c r="K3" s="476">
        <v>60</v>
      </c>
      <c r="L3" s="677">
        <f t="shared" ref="L3:L8" si="2">K3/177</f>
        <v>0.33898305084745761</v>
      </c>
    </row>
    <row r="4" spans="2:12">
      <c r="B4" s="682" t="s">
        <v>134</v>
      </c>
      <c r="C4" s="476">
        <v>13</v>
      </c>
      <c r="D4" s="677">
        <f t="shared" si="0"/>
        <v>0.19402985074626866</v>
      </c>
      <c r="E4" s="476"/>
      <c r="F4" s="682" t="s">
        <v>134</v>
      </c>
      <c r="G4" s="476">
        <v>20</v>
      </c>
      <c r="H4" s="677">
        <f t="shared" si="1"/>
        <v>0.27027027027027029</v>
      </c>
      <c r="J4" s="682" t="s">
        <v>136</v>
      </c>
      <c r="K4">
        <v>46</v>
      </c>
      <c r="L4" s="673">
        <f t="shared" si="2"/>
        <v>0.25988700564971751</v>
      </c>
    </row>
    <row r="5" spans="2:12">
      <c r="B5" s="682" t="s">
        <v>136</v>
      </c>
      <c r="C5">
        <v>13</v>
      </c>
      <c r="D5" s="673">
        <f t="shared" si="0"/>
        <v>0.19402985074626866</v>
      </c>
      <c r="F5" s="682" t="s">
        <v>136</v>
      </c>
      <c r="G5">
        <v>11</v>
      </c>
      <c r="H5" s="677">
        <f t="shared" si="1"/>
        <v>0.14864864864864866</v>
      </c>
      <c r="J5" t="s">
        <v>137</v>
      </c>
      <c r="K5">
        <v>41</v>
      </c>
      <c r="L5" s="673">
        <f t="shared" si="2"/>
        <v>0.23163841807909605</v>
      </c>
    </row>
    <row r="6" spans="2:12">
      <c r="B6" t="s">
        <v>137</v>
      </c>
      <c r="C6">
        <v>8</v>
      </c>
      <c r="D6" s="673">
        <f t="shared" si="0"/>
        <v>0.11940298507462686</v>
      </c>
      <c r="F6" t="s">
        <v>138</v>
      </c>
      <c r="G6">
        <v>9</v>
      </c>
      <c r="H6" s="677">
        <f t="shared" si="1"/>
        <v>0.12162162162162163</v>
      </c>
      <c r="J6" s="682" t="s">
        <v>134</v>
      </c>
      <c r="K6">
        <v>17</v>
      </c>
      <c r="L6" s="673">
        <f t="shared" si="2"/>
        <v>9.6045197740112997E-2</v>
      </c>
    </row>
    <row r="7" spans="2:12">
      <c r="B7" t="s">
        <v>245</v>
      </c>
      <c r="C7">
        <v>5</v>
      </c>
      <c r="D7" s="673">
        <f t="shared" si="0"/>
        <v>7.4626865671641784E-2</v>
      </c>
      <c r="F7" t="s">
        <v>245</v>
      </c>
      <c r="G7">
        <v>6</v>
      </c>
      <c r="H7" s="677">
        <f t="shared" si="1"/>
        <v>8.1081081081081086E-2</v>
      </c>
      <c r="J7" t="s">
        <v>138</v>
      </c>
      <c r="K7">
        <v>11</v>
      </c>
      <c r="L7" s="673">
        <f t="shared" si="2"/>
        <v>6.2146892655367235E-2</v>
      </c>
    </row>
    <row r="8" spans="2:12">
      <c r="B8" t="s">
        <v>138</v>
      </c>
      <c r="C8">
        <v>4</v>
      </c>
      <c r="D8" s="673">
        <f t="shared" si="0"/>
        <v>5.9701492537313432E-2</v>
      </c>
      <c r="F8" t="s">
        <v>137</v>
      </c>
      <c r="G8">
        <v>4</v>
      </c>
      <c r="H8" s="677">
        <f t="shared" si="1"/>
        <v>5.4054054054054057E-2</v>
      </c>
      <c r="J8" t="s">
        <v>245</v>
      </c>
      <c r="K8">
        <v>2</v>
      </c>
      <c r="L8" s="673">
        <f t="shared" si="2"/>
        <v>1.1299435028248588E-2</v>
      </c>
    </row>
    <row r="9" spans="2:12">
      <c r="B9" t="s">
        <v>236</v>
      </c>
      <c r="C9">
        <v>67</v>
      </c>
      <c r="D9" s="673">
        <f t="shared" si="0"/>
        <v>1</v>
      </c>
      <c r="F9" t="s">
        <v>236</v>
      </c>
      <c r="G9">
        <v>74</v>
      </c>
      <c r="H9" s="677">
        <f>G9/74</f>
        <v>1</v>
      </c>
      <c r="J9" t="s">
        <v>236</v>
      </c>
      <c r="K9">
        <v>177</v>
      </c>
      <c r="L9">
        <f>K9/177</f>
        <v>1</v>
      </c>
    </row>
    <row r="13" spans="2:12" ht="15.75" thickBot="1"/>
    <row r="14" spans="2:12">
      <c r="B14" s="682" t="s">
        <v>135</v>
      </c>
      <c r="C14" s="683" t="s">
        <v>1</v>
      </c>
      <c r="D14" s="684" t="s">
        <v>34</v>
      </c>
      <c r="E14" s="685"/>
      <c r="F14" s="685"/>
      <c r="G14" s="685"/>
      <c r="H14" s="686"/>
    </row>
    <row r="15" spans="2:12">
      <c r="C15" s="683" t="s">
        <v>8</v>
      </c>
      <c r="D15" s="687" t="s">
        <v>87</v>
      </c>
      <c r="H15" s="688"/>
    </row>
    <row r="16" spans="2:12">
      <c r="C16" s="683" t="s">
        <v>11</v>
      </c>
      <c r="D16" s="687" t="s">
        <v>39</v>
      </c>
      <c r="H16" s="688"/>
    </row>
    <row r="17" spans="2:9">
      <c r="C17" s="683" t="s">
        <v>13</v>
      </c>
      <c r="D17" s="687" t="s">
        <v>40</v>
      </c>
      <c r="H17" s="688"/>
    </row>
    <row r="18" spans="2:9" ht="15.75" thickBot="1">
      <c r="C18" s="683" t="s">
        <v>18</v>
      </c>
      <c r="D18" s="689" t="s">
        <v>46</v>
      </c>
      <c r="E18" s="690"/>
      <c r="F18" s="690"/>
      <c r="G18" s="690"/>
      <c r="H18" s="691"/>
    </row>
    <row r="19" spans="2:9" ht="15.75" thickBot="1"/>
    <row r="20" spans="2:9">
      <c r="B20" s="682" t="s">
        <v>134</v>
      </c>
      <c r="C20" s="683" t="s">
        <v>0</v>
      </c>
      <c r="D20" s="692" t="s">
        <v>32</v>
      </c>
      <c r="E20" s="685"/>
      <c r="F20" s="685"/>
      <c r="G20" s="685"/>
      <c r="H20" s="685"/>
      <c r="I20" s="686"/>
    </row>
    <row r="21" spans="2:9" ht="15.75" thickBot="1">
      <c r="C21" s="683" t="s">
        <v>15</v>
      </c>
      <c r="D21" s="693" t="s">
        <v>41</v>
      </c>
      <c r="E21" s="690"/>
      <c r="F21" s="690"/>
      <c r="G21" s="690"/>
      <c r="H21" s="690"/>
      <c r="I21" s="691"/>
    </row>
    <row r="22" spans="2:9" ht="15.75" thickBot="1"/>
    <row r="23" spans="2:9">
      <c r="B23" s="682" t="s">
        <v>136</v>
      </c>
      <c r="C23" s="683" t="s">
        <v>6</v>
      </c>
      <c r="D23" s="684" t="s">
        <v>33</v>
      </c>
      <c r="E23" s="685"/>
      <c r="F23" s="685"/>
      <c r="G23" s="685"/>
      <c r="H23" s="686"/>
    </row>
    <row r="24" spans="2:9">
      <c r="C24" s="683" t="s">
        <v>7</v>
      </c>
      <c r="D24" s="774" t="s">
        <v>35</v>
      </c>
      <c r="E24" s="775"/>
      <c r="F24" s="775"/>
      <c r="G24" s="775"/>
      <c r="H24" s="776"/>
    </row>
    <row r="25" spans="2:9">
      <c r="C25" s="683" t="s">
        <v>16</v>
      </c>
      <c r="D25" s="774" t="s">
        <v>43</v>
      </c>
      <c r="E25" s="775"/>
      <c r="F25" s="775"/>
      <c r="G25" s="775"/>
      <c r="H25" s="776"/>
    </row>
    <row r="26" spans="2:9" ht="15.75" thickBot="1">
      <c r="C26" s="683" t="s">
        <v>17</v>
      </c>
      <c r="D26" s="689" t="s">
        <v>45</v>
      </c>
      <c r="E26" s="690"/>
      <c r="F26" s="690"/>
      <c r="G26" s="690"/>
      <c r="H26" s="691"/>
    </row>
    <row r="30" spans="2:9">
      <c r="B30" s="672" t="s">
        <v>235</v>
      </c>
      <c r="C30" t="s">
        <v>237</v>
      </c>
      <c r="F30" t="s">
        <v>235</v>
      </c>
      <c r="G30" t="s">
        <v>237</v>
      </c>
    </row>
    <row r="31" spans="2:9">
      <c r="B31" s="656" t="s">
        <v>137</v>
      </c>
      <c r="C31">
        <v>49</v>
      </c>
      <c r="F31" t="s">
        <v>244</v>
      </c>
      <c r="G31" t="s">
        <v>237</v>
      </c>
    </row>
    <row r="32" spans="2:9">
      <c r="B32" s="656" t="s">
        <v>138</v>
      </c>
      <c r="C32">
        <v>24</v>
      </c>
      <c r="F32" t="s">
        <v>135</v>
      </c>
      <c r="G32">
        <v>108</v>
      </c>
    </row>
    <row r="33" spans="2:7">
      <c r="B33" s="656" t="s">
        <v>135</v>
      </c>
      <c r="C33">
        <v>108</v>
      </c>
      <c r="F33" t="s">
        <v>136</v>
      </c>
      <c r="G33">
        <v>70</v>
      </c>
    </row>
    <row r="34" spans="2:7">
      <c r="B34" s="656" t="s">
        <v>134</v>
      </c>
      <c r="C34">
        <v>50</v>
      </c>
      <c r="F34" t="s">
        <v>134</v>
      </c>
      <c r="G34">
        <v>50</v>
      </c>
    </row>
    <row r="35" spans="2:7">
      <c r="B35" s="656" t="s">
        <v>136</v>
      </c>
      <c r="C35">
        <v>70</v>
      </c>
      <c r="F35" t="s">
        <v>137</v>
      </c>
      <c r="G35">
        <v>49</v>
      </c>
    </row>
    <row r="36" spans="2:7">
      <c r="B36" s="656" t="s">
        <v>139</v>
      </c>
      <c r="C36">
        <v>13</v>
      </c>
      <c r="F36" t="s">
        <v>138</v>
      </c>
      <c r="G36">
        <v>24</v>
      </c>
    </row>
    <row r="37" spans="2:7">
      <c r="B37" s="656" t="s">
        <v>236</v>
      </c>
      <c r="C37">
        <v>314</v>
      </c>
      <c r="F37" t="s">
        <v>245</v>
      </c>
      <c r="G37">
        <v>13</v>
      </c>
    </row>
  </sheetData>
  <sortState ref="F31:G37">
    <sortCondition descending="1" ref="G31:G37"/>
  </sortState>
  <mergeCells count="2">
    <mergeCell ref="D24:H24"/>
    <mergeCell ref="D25:H25"/>
  </mergeCells>
  <phoneticPr fontId="5" type="noConversion"/>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dimension ref="A3:B10"/>
  <sheetViews>
    <sheetView workbookViewId="0">
      <selection activeCell="I31" sqref="I31"/>
    </sheetView>
  </sheetViews>
  <sheetFormatPr defaultRowHeight="15"/>
  <cols>
    <col min="1" max="1" width="13.42578125" bestFit="1" customWidth="1"/>
    <col min="2" max="2" width="27.28515625" bestFit="1" customWidth="1"/>
    <col min="10" max="10" width="15.28515625" customWidth="1"/>
    <col min="11" max="11" width="28.42578125" customWidth="1"/>
  </cols>
  <sheetData>
    <row r="3" spans="1:2">
      <c r="A3" s="672" t="s">
        <v>235</v>
      </c>
      <c r="B3" t="s">
        <v>237</v>
      </c>
    </row>
    <row r="4" spans="1:2">
      <c r="A4" s="656" t="s">
        <v>137</v>
      </c>
      <c r="B4">
        <v>8</v>
      </c>
    </row>
    <row r="5" spans="1:2">
      <c r="A5" s="656" t="s">
        <v>138</v>
      </c>
      <c r="B5">
        <v>4</v>
      </c>
    </row>
    <row r="6" spans="1:2">
      <c r="A6" s="656" t="s">
        <v>135</v>
      </c>
      <c r="B6">
        <v>24</v>
      </c>
    </row>
    <row r="7" spans="1:2">
      <c r="A7" s="656" t="s">
        <v>134</v>
      </c>
      <c r="B7">
        <v>13</v>
      </c>
    </row>
    <row r="8" spans="1:2">
      <c r="A8" s="656" t="s">
        <v>136</v>
      </c>
      <c r="B8">
        <v>13</v>
      </c>
    </row>
    <row r="9" spans="1:2">
      <c r="A9" s="656" t="s">
        <v>139</v>
      </c>
      <c r="B9">
        <v>5</v>
      </c>
    </row>
    <row r="10" spans="1:2">
      <c r="A10" s="656" t="s">
        <v>236</v>
      </c>
      <c r="B10">
        <v>67</v>
      </c>
    </row>
  </sheetData>
  <sortState ref="J4:K9">
    <sortCondition descending="1" ref="K4:K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1. Participation+Score Master</vt:lpstr>
      <vt:lpstr>Graphs</vt:lpstr>
      <vt:lpstr>SLOT</vt:lpstr>
      <vt:lpstr>Pivot 2</vt:lpstr>
      <vt:lpstr>Pivot 3</vt:lpstr>
      <vt:lpstr>2. Priority Combined</vt:lpstr>
      <vt:lpstr>Priority Per CSM</vt:lpstr>
      <vt:lpstr>Point of Focus</vt:lpstr>
      <vt:lpstr>PIVOT1</vt:lpstr>
      <vt:lpstr>Breakdown -Count</vt:lpstr>
      <vt:lpstr>Count Data</vt:lpstr>
      <vt:lpstr>Breakdown-%</vt:lpstr>
      <vt:lpstr>Breakdown-data</vt:lpstr>
      <vt:lpstr>3. SUMMARY</vt:lpstr>
      <vt:lpstr>4. RECOMMENDATIONS</vt:lpstr>
      <vt:lpstr>Qs to CCC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Yuka Delkamp</dc:creator>
  <cp:lastModifiedBy>Brian Carroll</cp:lastModifiedBy>
  <dcterms:created xsi:type="dcterms:W3CDTF">2022-07-26T17:14:53Z</dcterms:created>
  <dcterms:modified xsi:type="dcterms:W3CDTF">2023-01-24T19:14:00Z</dcterms:modified>
</cp:coreProperties>
</file>